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845"/>
  </bookViews>
  <sheets>
    <sheet name="高額・付加 " sheetId="14" r:id="rId1"/>
  </sheets>
  <definedNames>
    <definedName name="_xlnm.Print_Area" localSheetId="0">'高額・付加 '!$A$1:$AH$115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5" i="14" l="1"/>
  <c r="X31" i="14"/>
  <c r="X27" i="14"/>
  <c r="X23" i="14"/>
  <c r="X19" i="14"/>
  <c r="Q112" i="14" l="1"/>
  <c r="Q108" i="14"/>
  <c r="P104" i="14"/>
  <c r="P100" i="14"/>
  <c r="P96" i="14"/>
  <c r="P64" i="14"/>
  <c r="P60" i="14"/>
  <c r="P56" i="14"/>
  <c r="L19" i="14"/>
  <c r="Q6" i="14"/>
  <c r="M72" i="14" l="1"/>
  <c r="M68" i="14"/>
  <c r="M64" i="14"/>
  <c r="M60" i="14"/>
  <c r="M56" i="14"/>
  <c r="M112" i="14"/>
  <c r="M108" i="14"/>
  <c r="M104" i="14"/>
  <c r="M100" i="14"/>
  <c r="M96" i="14"/>
  <c r="S96" i="14"/>
  <c r="S100" i="14"/>
  <c r="S104" i="14"/>
  <c r="I112" i="14"/>
  <c r="I108" i="14"/>
  <c r="I104" i="14"/>
  <c r="I100" i="14"/>
  <c r="I96" i="14"/>
  <c r="R97" i="14" l="1"/>
  <c r="R105" i="14"/>
  <c r="R101" i="14"/>
  <c r="S64" i="14"/>
  <c r="S60" i="14"/>
  <c r="I72" i="14"/>
  <c r="I68" i="14"/>
  <c r="I64" i="14"/>
  <c r="I60" i="14"/>
  <c r="S56" i="14"/>
  <c r="I56" i="14"/>
  <c r="H35" i="14"/>
  <c r="R35" i="14" s="1"/>
  <c r="E112" i="14" s="1"/>
  <c r="H31" i="14"/>
  <c r="R31" i="14" s="1"/>
  <c r="E108" i="14" s="1"/>
  <c r="O27" i="14"/>
  <c r="H27" i="14"/>
  <c r="O23" i="14"/>
  <c r="H23" i="14"/>
  <c r="O19" i="14"/>
  <c r="H19" i="14"/>
  <c r="AB108" i="14" l="1"/>
  <c r="AB112" i="14"/>
  <c r="R61" i="14"/>
  <c r="R65" i="14"/>
  <c r="AC31" i="14"/>
  <c r="E68" i="14"/>
  <c r="Q68" i="14" s="1"/>
  <c r="AB68" i="14" s="1"/>
  <c r="O20" i="14"/>
  <c r="R19" i="14" s="1"/>
  <c r="R57" i="14"/>
  <c r="E72" i="14"/>
  <c r="Q72" i="14" s="1"/>
  <c r="AB72" i="14" s="1"/>
  <c r="AC35" i="14"/>
  <c r="L23" i="14"/>
  <c r="O24" i="14" l="1"/>
  <c r="R23" i="14" s="1"/>
  <c r="L27" i="14"/>
  <c r="O28" i="14" s="1"/>
  <c r="R27" i="14" s="1"/>
  <c r="E96" i="14" l="1"/>
  <c r="X96" i="14" s="1"/>
  <c r="AB96" i="14" s="1"/>
  <c r="E56" i="14"/>
  <c r="X56" i="14" s="1"/>
  <c r="AB56" i="14" s="1"/>
  <c r="AC19" i="14"/>
  <c r="E104" i="14"/>
  <c r="X104" i="14" s="1"/>
  <c r="AB104" i="14" s="1"/>
  <c r="AC23" i="14" l="1"/>
  <c r="E100" i="14"/>
  <c r="X100" i="14" s="1"/>
  <c r="AB100" i="14" s="1"/>
  <c r="E60" i="14"/>
  <c r="X60" i="14" s="1"/>
  <c r="AB60" i="14" s="1"/>
  <c r="E64" i="14"/>
  <c r="X64" i="14" s="1"/>
  <c r="AB64" i="14" s="1"/>
  <c r="AC27" i="14"/>
</calcChain>
</file>

<file path=xl/sharedStrings.xml><?xml version="1.0" encoding="utf-8"?>
<sst xmlns="http://schemas.openxmlformats.org/spreadsheetml/2006/main" count="232" uniqueCount="73">
  <si>
    <t>円</t>
    <rPh sb="0" eb="1">
      <t>エン</t>
    </rPh>
    <phoneticPr fontId="1"/>
  </si>
  <si>
    <t>所得区分</t>
    <rPh sb="0" eb="2">
      <t>ショトク</t>
    </rPh>
    <rPh sb="2" eb="4">
      <t>クブン</t>
    </rPh>
    <phoneticPr fontId="1"/>
  </si>
  <si>
    <t>の方が</t>
    <rPh sb="1" eb="2">
      <t>カタ</t>
    </rPh>
    <phoneticPr fontId="1"/>
  </si>
  <si>
    <t>限度額認定証を提示すると</t>
    <rPh sb="0" eb="2">
      <t>ゲンド</t>
    </rPh>
    <rPh sb="2" eb="3">
      <t>ガク</t>
    </rPh>
    <rPh sb="3" eb="6">
      <t>ニンテイショウ</t>
    </rPh>
    <rPh sb="7" eb="9">
      <t>テイジ</t>
    </rPh>
    <phoneticPr fontId="1"/>
  </si>
  <si>
    <t>ア</t>
    <phoneticPr fontId="1"/>
  </si>
  <si>
    <t>円-</t>
    <rPh sb="0" eb="1">
      <t>エン</t>
    </rPh>
    <phoneticPr fontId="1"/>
  </si>
  <si>
    <t>イ</t>
    <phoneticPr fontId="1"/>
  </si>
  <si>
    <t>ウ</t>
    <phoneticPr fontId="1"/>
  </si>
  <si>
    <t>エ</t>
    <phoneticPr fontId="1"/>
  </si>
  <si>
    <t>オ</t>
    <phoneticPr fontId="1"/>
  </si>
  <si>
    <t>上限</t>
    <rPh sb="0" eb="2">
      <t>ジョウゲン</t>
    </rPh>
    <phoneticPr fontId="1"/>
  </si>
  <si>
    <t>ﾏｲﾅｽ基準</t>
    <rPh sb="4" eb="6">
      <t>キジュン</t>
    </rPh>
    <phoneticPr fontId="1"/>
  </si>
  <si>
    <t>多数</t>
    <rPh sb="0" eb="2">
      <t>タスウ</t>
    </rPh>
    <phoneticPr fontId="1"/>
  </si>
  <si>
    <t>円＋ （</t>
    <rPh sb="0" eb="1">
      <t>エン</t>
    </rPh>
    <phoneticPr fontId="1"/>
  </si>
  <si>
    <t>円）×1％＝</t>
    <rPh sb="0" eb="1">
      <t>エン</t>
    </rPh>
    <phoneticPr fontId="1"/>
  </si>
  <si>
    <t>⇊</t>
    <phoneticPr fontId="1"/>
  </si>
  <si>
    <t>円-（</t>
    <rPh sb="0" eb="1">
      <t>エン</t>
    </rPh>
    <phoneticPr fontId="1"/>
  </si>
  <si>
    <t>付加</t>
    <rPh sb="0" eb="2">
      <t>フカ</t>
    </rPh>
    <phoneticPr fontId="1"/>
  </si>
  <si>
    <t>円×</t>
    <rPh sb="0" eb="1">
      <t>エン</t>
    </rPh>
    <phoneticPr fontId="1"/>
  </si>
  <si>
    <t>円-｛（</t>
    <rPh sb="0" eb="1">
      <t>エン</t>
    </rPh>
    <phoneticPr fontId="1"/>
  </si>
  <si>
    <t>件）＋（</t>
    <rPh sb="0" eb="1">
      <t>ケン</t>
    </rPh>
    <phoneticPr fontId="1"/>
  </si>
  <si>
    <t>円）×1％}＝</t>
    <rPh sb="0" eb="1">
      <t>エン</t>
    </rPh>
    <phoneticPr fontId="1"/>
  </si>
  <si>
    <t>件）＝</t>
    <rPh sb="0" eb="1">
      <t>ケン</t>
    </rPh>
    <phoneticPr fontId="1"/>
  </si>
  <si>
    <t>総医療費</t>
    <rPh sb="0" eb="1">
      <t>ソウ</t>
    </rPh>
    <rPh sb="1" eb="4">
      <t>イリョウヒ</t>
    </rPh>
    <phoneticPr fontId="1"/>
  </si>
  <si>
    <r>
      <t xml:space="preserve"> </t>
    </r>
    <r>
      <rPr>
        <sz val="18"/>
        <color rgb="FFD2367D"/>
        <rFont val="ＭＳ Ｐゴシック"/>
        <family val="3"/>
        <charset val="128"/>
        <scheme val="minor"/>
      </rPr>
      <t>➡</t>
    </r>
    <phoneticPr fontId="1"/>
  </si>
  <si>
    <t>総医療費</t>
  </si>
  <si>
    <t>　　　　　　　　　</t>
    <phoneticPr fontId="1"/>
  </si>
  <si>
    <t>限度額認定証を申請して提示した場合</t>
    <rPh sb="0" eb="2">
      <t>ゲンド</t>
    </rPh>
    <rPh sb="2" eb="3">
      <t>ガク</t>
    </rPh>
    <rPh sb="3" eb="6">
      <t>ニンテイショウ</t>
    </rPh>
    <rPh sb="7" eb="9">
      <t>シンセイ</t>
    </rPh>
    <rPh sb="11" eb="13">
      <t>テイジ</t>
    </rPh>
    <rPh sb="15" eb="17">
      <t>バアイ</t>
    </rPh>
    <phoneticPr fontId="1"/>
  </si>
  <si>
    <t>高額療養費・限度額・付加給付の考え方</t>
    <rPh sb="0" eb="2">
      <t>コウガク</t>
    </rPh>
    <rPh sb="2" eb="5">
      <t>リョウヨウヒ</t>
    </rPh>
    <rPh sb="6" eb="8">
      <t>ゲンド</t>
    </rPh>
    <rPh sb="8" eb="9">
      <t>ガク</t>
    </rPh>
    <rPh sb="10" eb="12">
      <t>フカ</t>
    </rPh>
    <rPh sb="12" eb="14">
      <t>キュウフ</t>
    </rPh>
    <rPh sb="15" eb="16">
      <t>カンガ</t>
    </rPh>
    <rPh sb="17" eb="18">
      <t>カタ</t>
    </rPh>
    <phoneticPr fontId="1"/>
  </si>
  <si>
    <t>→</t>
    <phoneticPr fontId="1"/>
  </si>
  <si>
    <t>件</t>
    <rPh sb="0" eb="1">
      <t>ケン</t>
    </rPh>
    <phoneticPr fontId="1"/>
  </si>
  <si>
    <t>(</t>
    <phoneticPr fontId="1"/>
  </si>
  <si>
    <t>支払い窓口では</t>
  </si>
  <si>
    <t>所得区分</t>
    <phoneticPr fontId="1"/>
  </si>
  <si>
    <t>支給後の受診者の（実質）負担額</t>
    <rPh sb="0" eb="2">
      <t>シキュウ</t>
    </rPh>
    <rPh sb="2" eb="3">
      <t>ゴ</t>
    </rPh>
    <rPh sb="4" eb="7">
      <t>ジュシンシャ</t>
    </rPh>
    <rPh sb="12" eb="14">
      <t>フタン</t>
    </rPh>
    <rPh sb="14" eb="15">
      <t>ガク</t>
    </rPh>
    <phoneticPr fontId="1"/>
  </si>
  <si>
    <t>窓口支払額から限度額を</t>
    <rPh sb="0" eb="2">
      <t>マドグチ</t>
    </rPh>
    <rPh sb="2" eb="4">
      <t>シハライ</t>
    </rPh>
    <rPh sb="4" eb="5">
      <t>ガク</t>
    </rPh>
    <rPh sb="7" eb="9">
      <t>ゲンド</t>
    </rPh>
    <rPh sb="9" eb="10">
      <t>ガク</t>
    </rPh>
    <phoneticPr fontId="1"/>
  </si>
  <si>
    <r>
      <t>差し引いた額の</t>
    </r>
    <r>
      <rPr>
        <b/>
        <sz val="11"/>
        <color theme="1"/>
        <rFont val="ＭＳ Ｐゴシック"/>
        <family val="3"/>
        <charset val="128"/>
        <scheme val="minor"/>
      </rPr>
      <t>高額療養費</t>
    </r>
    <rPh sb="0" eb="1">
      <t>サ</t>
    </rPh>
    <rPh sb="2" eb="3">
      <t>ヒ</t>
    </rPh>
    <rPh sb="5" eb="6">
      <t>ガク</t>
    </rPh>
    <rPh sb="7" eb="9">
      <t>コウガク</t>
    </rPh>
    <rPh sb="9" eb="12">
      <t>リョウヨウヒ</t>
    </rPh>
    <phoneticPr fontId="1"/>
  </si>
  <si>
    <t>限度額 &lt; 3割負担のときは</t>
    <rPh sb="0" eb="2">
      <t>ゲンド</t>
    </rPh>
    <rPh sb="2" eb="3">
      <t>ガク</t>
    </rPh>
    <rPh sb="7" eb="8">
      <t>ワリ</t>
    </rPh>
    <rPh sb="8" eb="10">
      <t>フタン</t>
    </rPh>
    <phoneticPr fontId="1"/>
  </si>
  <si>
    <t>下線部小計</t>
    <rPh sb="0" eb="3">
      <t>カセンブ</t>
    </rPh>
    <rPh sb="3" eb="4">
      <t>ショウ</t>
    </rPh>
    <rPh sb="4" eb="5">
      <t>ケイ</t>
    </rPh>
    <phoneticPr fontId="1"/>
  </si>
  <si>
    <t>診療報酬明細書　　　　　　　　　　　　　（ﾚｾﾌﾟﾄ）1件あたりの　　　　　　　　　　　　　　基礎控除額</t>
    <rPh sb="47" eb="49">
      <t>キソ</t>
    </rPh>
    <rPh sb="49" eb="51">
      <t>コウジョ</t>
    </rPh>
    <rPh sb="51" eb="52">
      <t>ガク</t>
    </rPh>
    <phoneticPr fontId="1"/>
  </si>
  <si>
    <t>　　→　　　　　　→　　　　　　→　　　　　　→　　　　　　→　　　</t>
    <phoneticPr fontId="1"/>
  </si>
  <si>
    <t>⇊</t>
    <phoneticPr fontId="1"/>
  </si>
  <si>
    <t>⇊</t>
    <phoneticPr fontId="1"/>
  </si>
  <si>
    <t>世帯での合算対象　件数</t>
    <rPh sb="0" eb="2">
      <t>セタイ</t>
    </rPh>
    <rPh sb="4" eb="6">
      <t>ガッサン</t>
    </rPh>
    <rPh sb="6" eb="8">
      <t>タイショウ</t>
    </rPh>
    <rPh sb="9" eb="11">
      <t>ケンスウ</t>
    </rPh>
    <phoneticPr fontId="1"/>
  </si>
  <si>
    <t>高額療養費支給後の</t>
  </si>
  <si>
    <t>受診者の負担額</t>
    <phoneticPr fontId="1"/>
  </si>
  <si>
    <t>（自己負担限度額）</t>
  </si>
  <si>
    <t>基礎控除額＜自己負担額と　　なる件数</t>
    <rPh sb="0" eb="2">
      <t>キソ</t>
    </rPh>
    <rPh sb="2" eb="4">
      <t>コウジョ</t>
    </rPh>
    <rPh sb="4" eb="5">
      <t>ガク</t>
    </rPh>
    <rPh sb="6" eb="8">
      <t>ジコ</t>
    </rPh>
    <rPh sb="8" eb="10">
      <t>フタン</t>
    </rPh>
    <rPh sb="10" eb="11">
      <t>ガク</t>
    </rPh>
    <rPh sb="16" eb="18">
      <t>ケンスウ</t>
    </rPh>
    <phoneticPr fontId="1"/>
  </si>
  <si>
    <t>法定給付のほかに.・・・</t>
    <rPh sb="0" eb="2">
      <t>ホウテイ</t>
    </rPh>
    <rPh sb="2" eb="4">
      <t>キュウフ</t>
    </rPh>
    <phoneticPr fontId="1"/>
  </si>
  <si>
    <t>の現金給付を行ないます。</t>
    <rPh sb="1" eb="3">
      <t>ゲンキン</t>
    </rPh>
    <rPh sb="3" eb="5">
      <t>キュウフ</t>
    </rPh>
    <rPh sb="6" eb="7">
      <t>オコ</t>
    </rPh>
    <phoneticPr fontId="1"/>
  </si>
  <si>
    <t>受診者が実際に負担する額から各所得区分に応じた基礎控除を行ない、負担額が多いときに付加給付を支給します。</t>
    <rPh sb="0" eb="3">
      <t>ジュシンシャ</t>
    </rPh>
    <rPh sb="4" eb="6">
      <t>ジッサイ</t>
    </rPh>
    <rPh sb="7" eb="9">
      <t>フタン</t>
    </rPh>
    <rPh sb="11" eb="12">
      <t>ガク</t>
    </rPh>
    <rPh sb="14" eb="15">
      <t>カク</t>
    </rPh>
    <rPh sb="15" eb="17">
      <t>ショトク</t>
    </rPh>
    <rPh sb="17" eb="19">
      <t>クブン</t>
    </rPh>
    <rPh sb="20" eb="21">
      <t>オウ</t>
    </rPh>
    <rPh sb="23" eb="25">
      <t>キソ</t>
    </rPh>
    <rPh sb="25" eb="27">
      <t>コウジョ</t>
    </rPh>
    <rPh sb="28" eb="29">
      <t>オコ</t>
    </rPh>
    <rPh sb="32" eb="34">
      <t>フタン</t>
    </rPh>
    <rPh sb="34" eb="35">
      <t>ガク</t>
    </rPh>
    <rPh sb="36" eb="37">
      <t>オオ</t>
    </rPh>
    <rPh sb="41" eb="43">
      <t>フカ</t>
    </rPh>
    <rPh sb="43" eb="45">
      <t>キュウフ</t>
    </rPh>
    <rPh sb="46" eb="48">
      <t>シキュウ</t>
    </rPh>
    <phoneticPr fontId="1"/>
  </si>
  <si>
    <t>事例では上記の限度額までを負担したことになりますので、限度額から受診1件あたりの基礎控除を行ないます。</t>
    <rPh sb="0" eb="2">
      <t>ジレイ</t>
    </rPh>
    <rPh sb="4" eb="6">
      <t>ジョウキ</t>
    </rPh>
    <rPh sb="7" eb="9">
      <t>ゲンド</t>
    </rPh>
    <rPh sb="9" eb="10">
      <t>ガク</t>
    </rPh>
    <rPh sb="13" eb="15">
      <t>フタン</t>
    </rPh>
    <rPh sb="27" eb="29">
      <t>ゲンド</t>
    </rPh>
    <rPh sb="29" eb="30">
      <t>ガク</t>
    </rPh>
    <rPh sb="32" eb="34">
      <t>ジュシン</t>
    </rPh>
    <rPh sb="35" eb="36">
      <t>ケン</t>
    </rPh>
    <rPh sb="40" eb="42">
      <t>キソ</t>
    </rPh>
    <rPh sb="42" eb="44">
      <t>コウジョ</t>
    </rPh>
    <rPh sb="45" eb="46">
      <t>オコ</t>
    </rPh>
    <phoneticPr fontId="1"/>
  </si>
  <si>
    <t>なお、高額療養費に該当しないときは所得区分ア～ウの1％は0円のため加算を行なわず、自己負担した額から基礎控除を行ないます。</t>
    <rPh sb="3" eb="5">
      <t>コウガク</t>
    </rPh>
    <rPh sb="5" eb="8">
      <t>リョウヨウヒ</t>
    </rPh>
    <rPh sb="9" eb="11">
      <t>ガイトウ</t>
    </rPh>
    <rPh sb="17" eb="19">
      <t>ショトク</t>
    </rPh>
    <rPh sb="19" eb="21">
      <t>クブン</t>
    </rPh>
    <rPh sb="29" eb="30">
      <t>エン</t>
    </rPh>
    <rPh sb="33" eb="35">
      <t>カサン</t>
    </rPh>
    <rPh sb="36" eb="37">
      <t>オコ</t>
    </rPh>
    <rPh sb="41" eb="43">
      <t>ジコ</t>
    </rPh>
    <rPh sb="43" eb="45">
      <t>フタン</t>
    </rPh>
    <rPh sb="47" eb="48">
      <t>ガク</t>
    </rPh>
    <rPh sb="50" eb="52">
      <t>キソ</t>
    </rPh>
    <rPh sb="52" eb="54">
      <t>コウジョ</t>
    </rPh>
    <rPh sb="55" eb="56">
      <t>オコ</t>
    </rPh>
    <phoneticPr fontId="1"/>
  </si>
  <si>
    <t>3件分の基礎控除をしたうえで、なお自己負担額があったときに支給となります。</t>
    <rPh sb="1" eb="3">
      <t>ケンブン</t>
    </rPh>
    <rPh sb="4" eb="6">
      <t>キソ</t>
    </rPh>
    <rPh sb="6" eb="8">
      <t>コウジョ</t>
    </rPh>
    <rPh sb="17" eb="19">
      <t>ジコ</t>
    </rPh>
    <rPh sb="19" eb="21">
      <t>フタン</t>
    </rPh>
    <rPh sb="21" eb="22">
      <t>ガク</t>
    </rPh>
    <rPh sb="29" eb="31">
      <t>シキュウ</t>
    </rPh>
    <phoneticPr fontId="1"/>
  </si>
  <si>
    <t>自己負担額から　　　　{（基礎控除×該当　　　　　件数）＋1％加算額｝　　　　　　　　　　を差し引いた額</t>
    <rPh sb="0" eb="2">
      <t>ジコ</t>
    </rPh>
    <rPh sb="2" eb="4">
      <t>フタン</t>
    </rPh>
    <rPh sb="4" eb="5">
      <t>ガク</t>
    </rPh>
    <rPh sb="13" eb="15">
      <t>キソ</t>
    </rPh>
    <rPh sb="15" eb="17">
      <t>コウジョ</t>
    </rPh>
    <rPh sb="18" eb="20">
      <t>ガイトウ</t>
    </rPh>
    <rPh sb="25" eb="27">
      <t>ケンスウ</t>
    </rPh>
    <rPh sb="31" eb="33">
      <t>カサン</t>
    </rPh>
    <rPh sb="33" eb="34">
      <t>ガク</t>
    </rPh>
    <rPh sb="46" eb="47">
      <t>サ</t>
    </rPh>
    <rPh sb="48" eb="49">
      <t>ヒ</t>
    </rPh>
    <rPh sb="51" eb="52">
      <t>ガク</t>
    </rPh>
    <phoneticPr fontId="1"/>
  </si>
  <si>
    <t>同一の受診月に受診者負担相当額が21,000円以上のﾚｾﾌﾟﾄが複数となったときは、合算の対象となります。</t>
    <rPh sb="0" eb="2">
      <t>ドウイツ</t>
    </rPh>
    <rPh sb="3" eb="5">
      <t>ジュシン</t>
    </rPh>
    <rPh sb="5" eb="6">
      <t>ツキ</t>
    </rPh>
    <rPh sb="32" eb="34">
      <t>フクスウ</t>
    </rPh>
    <phoneticPr fontId="1"/>
  </si>
  <si>
    <t>受診状況に合わせて行なう給付のため、受診件数が複数のときは該当する件数分が控除対象となります。</t>
    <rPh sb="0" eb="2">
      <t>ジュシン</t>
    </rPh>
    <rPh sb="2" eb="4">
      <t>ジョウキョウ</t>
    </rPh>
    <rPh sb="5" eb="6">
      <t>ア</t>
    </rPh>
    <rPh sb="9" eb="10">
      <t>オコ</t>
    </rPh>
    <rPh sb="12" eb="14">
      <t>キュウフ</t>
    </rPh>
    <rPh sb="18" eb="20">
      <t>ジュシン</t>
    </rPh>
    <rPh sb="20" eb="22">
      <t>ケンスウ</t>
    </rPh>
    <rPh sb="23" eb="25">
      <t>フクスウ</t>
    </rPh>
    <rPh sb="29" eb="31">
      <t>ガイトウ</t>
    </rPh>
    <rPh sb="33" eb="35">
      <t>ケンスウ</t>
    </rPh>
    <rPh sb="35" eb="36">
      <t>ブン</t>
    </rPh>
    <rPh sb="37" eb="39">
      <t>コウジョ</t>
    </rPh>
    <rPh sb="39" eb="41">
      <t>タイショウ</t>
    </rPh>
    <phoneticPr fontId="1"/>
  </si>
  <si>
    <t>総医療費が同じ額であっても、その世帯の合算対象となるときは</t>
    <rPh sb="0" eb="1">
      <t>ソウ</t>
    </rPh>
    <rPh sb="1" eb="4">
      <t>イリョウヒ</t>
    </rPh>
    <rPh sb="5" eb="6">
      <t>オナ</t>
    </rPh>
    <rPh sb="7" eb="8">
      <t>ガク</t>
    </rPh>
    <rPh sb="16" eb="18">
      <t>セタイ</t>
    </rPh>
    <rPh sb="19" eb="21">
      <t>ガッサン</t>
    </rPh>
    <rPh sb="21" eb="23">
      <t>タイショウ</t>
    </rPh>
    <phoneticPr fontId="1"/>
  </si>
  <si>
    <t>事例では受診3件の合計が1,000,000円とします。上記の限度額までを負担したことになりますので、限度額から受診3件分の基礎控除を行ないます。</t>
    <rPh sb="0" eb="2">
      <t>ジレイ</t>
    </rPh>
    <rPh sb="4" eb="6">
      <t>ジュシン</t>
    </rPh>
    <rPh sb="7" eb="8">
      <t>ケン</t>
    </rPh>
    <rPh sb="9" eb="11">
      <t>ゴウケイ</t>
    </rPh>
    <rPh sb="21" eb="22">
      <t>エン</t>
    </rPh>
    <rPh sb="27" eb="29">
      <t>ジョウキ</t>
    </rPh>
    <rPh sb="30" eb="32">
      <t>ゲンド</t>
    </rPh>
    <rPh sb="32" eb="33">
      <t>ガク</t>
    </rPh>
    <rPh sb="36" eb="38">
      <t>フタン</t>
    </rPh>
    <rPh sb="50" eb="52">
      <t>ゲンド</t>
    </rPh>
    <rPh sb="52" eb="53">
      <t>ガク</t>
    </rPh>
    <rPh sb="55" eb="57">
      <t>ジュシン</t>
    </rPh>
    <rPh sb="58" eb="59">
      <t>ケン</t>
    </rPh>
    <rPh sb="59" eb="60">
      <t>ブン</t>
    </rPh>
    <rPh sb="61" eb="63">
      <t>キソ</t>
    </rPh>
    <rPh sb="63" eb="65">
      <t>コウジョ</t>
    </rPh>
    <rPh sb="66" eb="67">
      <t>オコ</t>
    </rPh>
    <phoneticPr fontId="1"/>
  </si>
  <si>
    <t>なお、高額療養費に該当しないときは所得区分ア～ウの1％部分は0円のため加算を行なわず、自己負担した額から基礎控除を行ないます。</t>
    <rPh sb="3" eb="5">
      <t>コウガク</t>
    </rPh>
    <rPh sb="5" eb="8">
      <t>リョウヨウヒ</t>
    </rPh>
    <rPh sb="9" eb="11">
      <t>ガイトウ</t>
    </rPh>
    <rPh sb="17" eb="19">
      <t>ショトク</t>
    </rPh>
    <rPh sb="19" eb="21">
      <t>クブン</t>
    </rPh>
    <rPh sb="27" eb="29">
      <t>ブブン</t>
    </rPh>
    <rPh sb="31" eb="32">
      <t>エン</t>
    </rPh>
    <rPh sb="35" eb="37">
      <t>カサン</t>
    </rPh>
    <rPh sb="38" eb="39">
      <t>オコ</t>
    </rPh>
    <rPh sb="43" eb="45">
      <t>ジコ</t>
    </rPh>
    <rPh sb="45" eb="47">
      <t>フタン</t>
    </rPh>
    <rPh sb="49" eb="50">
      <t>ガク</t>
    </rPh>
    <rPh sb="52" eb="54">
      <t>キソ</t>
    </rPh>
    <rPh sb="54" eb="56">
      <t>コウジョ</t>
    </rPh>
    <rPh sb="57" eb="58">
      <t>オコ</t>
    </rPh>
    <phoneticPr fontId="1"/>
  </si>
  <si>
    <t>付加給付額</t>
    <rPh sb="0" eb="2">
      <t>フカ</t>
    </rPh>
    <rPh sb="2" eb="4">
      <t>キュウフ</t>
    </rPh>
    <rPh sb="4" eb="5">
      <t>ガク</t>
    </rPh>
    <phoneticPr fontId="1"/>
  </si>
  <si>
    <t>合算付加給付額</t>
    <rPh sb="0" eb="2">
      <t>ガッサン</t>
    </rPh>
    <rPh sb="2" eb="4">
      <t>フカ</t>
    </rPh>
    <rPh sb="4" eb="6">
      <t>キュウフ</t>
    </rPh>
    <rPh sb="6" eb="7">
      <t>ガク</t>
    </rPh>
    <phoneticPr fontId="1"/>
  </si>
  <si>
    <t>　　　未申請/提示がない場合</t>
    <rPh sb="3" eb="4">
      <t>ミ</t>
    </rPh>
    <rPh sb="4" eb="6">
      <t>シンセイ</t>
    </rPh>
    <rPh sb="7" eb="9">
      <t>テイジ</t>
    </rPh>
    <rPh sb="12" eb="14">
      <t>バアイ</t>
    </rPh>
    <phoneticPr fontId="1"/>
  </si>
  <si>
    <t>　　限度額認定証の</t>
    <rPh sb="2" eb="4">
      <t>ゲンド</t>
    </rPh>
    <rPh sb="4" eb="5">
      <t>ガク</t>
    </rPh>
    <rPh sb="5" eb="8">
      <t>ニンテイショウ</t>
    </rPh>
    <phoneticPr fontId="1"/>
  </si>
  <si>
    <t>受けた医療の健康保険該当分の総額（総医療費）が1,000,000円、自己負担3割の方の場合の考え方を次の所得区分ごとの計算事例でご案内いたします。</t>
    <rPh sb="0" eb="1">
      <t>ウ</t>
    </rPh>
    <rPh sb="3" eb="5">
      <t>イリョウ</t>
    </rPh>
    <rPh sb="6" eb="8">
      <t>ケンコウ</t>
    </rPh>
    <rPh sb="8" eb="10">
      <t>ホケン</t>
    </rPh>
    <rPh sb="10" eb="12">
      <t>ガイトウ</t>
    </rPh>
    <rPh sb="12" eb="13">
      <t>ブン</t>
    </rPh>
    <rPh sb="14" eb="16">
      <t>ソウガク</t>
    </rPh>
    <rPh sb="17" eb="18">
      <t>ソウ</t>
    </rPh>
    <rPh sb="18" eb="21">
      <t>イリョウヒ</t>
    </rPh>
    <rPh sb="32" eb="33">
      <t>エン</t>
    </rPh>
    <rPh sb="34" eb="36">
      <t>ジコ</t>
    </rPh>
    <rPh sb="36" eb="38">
      <t>フタン</t>
    </rPh>
    <rPh sb="39" eb="40">
      <t>ワリ</t>
    </rPh>
    <rPh sb="41" eb="42">
      <t>カタ</t>
    </rPh>
    <rPh sb="43" eb="45">
      <t>バアイ</t>
    </rPh>
    <rPh sb="46" eb="47">
      <t>カンガ</t>
    </rPh>
    <rPh sb="48" eb="49">
      <t>カタ</t>
    </rPh>
    <rPh sb="50" eb="51">
      <t>ツギ</t>
    </rPh>
    <phoneticPr fontId="1"/>
  </si>
  <si>
    <t>総医療費が1,000,000円ですので、3割負担では</t>
    <phoneticPr fontId="1"/>
  </si>
  <si>
    <t>300,000円の一部負担金（窓口支払額）を支払うことになります。</t>
    <phoneticPr fontId="1"/>
  </si>
  <si>
    <t>事前（窓口精算前）に限度額認定証を申請し、保険証とあわせて提示すると</t>
    <rPh sb="0" eb="2">
      <t>ジゼン</t>
    </rPh>
    <rPh sb="3" eb="5">
      <t>マドグチ</t>
    </rPh>
    <rPh sb="5" eb="7">
      <t>セイサン</t>
    </rPh>
    <rPh sb="7" eb="8">
      <t>マエ</t>
    </rPh>
    <rPh sb="10" eb="12">
      <t>ゲンド</t>
    </rPh>
    <rPh sb="12" eb="13">
      <t>ガク</t>
    </rPh>
    <rPh sb="13" eb="16">
      <t>ニンテイショウ</t>
    </rPh>
    <rPh sb="17" eb="19">
      <t>シンセイ</t>
    </rPh>
    <rPh sb="21" eb="24">
      <t>ホケンショウ</t>
    </rPh>
    <rPh sb="29" eb="31">
      <t>テイジ</t>
    </rPh>
    <phoneticPr fontId="1"/>
  </si>
  <si>
    <r>
      <rPr>
        <sz val="11"/>
        <color theme="1"/>
        <rFont val="Arial Unicode MS"/>
        <family val="3"/>
        <charset val="128"/>
      </rPr>
      <t>3</t>
    </r>
    <r>
      <rPr>
        <sz val="9"/>
        <color theme="1"/>
        <rFont val="Arial Unicode MS"/>
        <family val="3"/>
        <charset val="128"/>
      </rPr>
      <t xml:space="preserve"> </t>
    </r>
    <r>
      <rPr>
        <sz val="11"/>
        <color theme="1"/>
        <rFont val="ＭＳ Ｐゴシック"/>
        <family val="2"/>
        <charset val="128"/>
        <scheme val="minor"/>
      </rPr>
      <t>割負担のときの窓口支払額</t>
    </r>
    <phoneticPr fontId="1"/>
  </si>
  <si>
    <t>自己負担限度額は被保険者の所得区分ごとに下の 緑の枠 のように算出され、</t>
    <rPh sb="0" eb="2">
      <t>ジコ</t>
    </rPh>
    <rPh sb="2" eb="4">
      <t>フタン</t>
    </rPh>
    <rPh sb="4" eb="6">
      <t>ゲンド</t>
    </rPh>
    <rPh sb="6" eb="7">
      <t>ガク</t>
    </rPh>
    <rPh sb="8" eb="12">
      <t>ヒホケンシャ</t>
    </rPh>
    <rPh sb="13" eb="15">
      <t>ショトク</t>
    </rPh>
    <rPh sb="15" eb="17">
      <t>クブン</t>
    </rPh>
    <rPh sb="20" eb="21">
      <t>シタ</t>
    </rPh>
    <rPh sb="23" eb="24">
      <t>ミドリ</t>
    </rPh>
    <rPh sb="25" eb="26">
      <t>ワク</t>
    </rPh>
    <rPh sb="31" eb="33">
      <t>サンシュツ</t>
    </rPh>
    <phoneticPr fontId="1"/>
  </si>
  <si>
    <t>窓口での支払額は ピンクの網掛け部 の金額になります。</t>
    <rPh sb="0" eb="2">
      <t>マドグチ</t>
    </rPh>
    <rPh sb="4" eb="6">
      <t>シハライ</t>
    </rPh>
    <rPh sb="6" eb="7">
      <t>ガク</t>
    </rPh>
    <rPh sb="13" eb="15">
      <t>アミカ</t>
    </rPh>
    <rPh sb="16" eb="17">
      <t>ブ</t>
    </rPh>
    <rPh sb="19" eb="21">
      <t>キンガク</t>
    </rPh>
    <phoneticPr fontId="1"/>
  </si>
  <si>
    <t xml:space="preserve">   　100円単位・未満切捨て</t>
    <rPh sb="7" eb="8">
      <t>エン</t>
    </rPh>
    <rPh sb="8" eb="10">
      <t>タンイ</t>
    </rPh>
    <rPh sb="11" eb="13">
      <t>ミマン</t>
    </rPh>
    <rPh sb="13" eb="14">
      <t>キ</t>
    </rPh>
    <rPh sb="14" eb="15">
      <t>ス</t>
    </rPh>
    <phoneticPr fontId="1"/>
  </si>
  <si>
    <t xml:space="preserve">   　100円単位・未満切捨て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</si>
</sst>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quot;円&quot;"/>
    <numFmt numFmtId="180" formatCode="#,#0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Arial Unicode MS"/>
      <family val="3"/>
      <charset val="128"/>
    </font>
    <font>
      <sz val="10"/>
      <color theme="1"/>
      <name val="ＭＳ Ｐゴシック"/>
      <family val="2"/>
      <charset val="128"/>
      <scheme val="minor"/>
    </font>
    <font>
      <sz val="14"/>
      <color theme="1"/>
      <name val="Arial Unicode MS"/>
      <family val="3"/>
      <charset val="128"/>
    </font>
    <font>
      <sz val="9"/>
      <color rgb="FFFF9966"/>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
      <b/>
      <sz val="11"/>
      <color theme="1"/>
      <name val="ＭＳ Ｐゴシック"/>
      <family val="3"/>
      <charset val="128"/>
      <scheme val="minor"/>
    </font>
    <font>
      <sz val="18"/>
      <color theme="1"/>
      <name val="ＭＳ Ｐゴシック"/>
      <family val="2"/>
      <charset val="128"/>
      <scheme val="minor"/>
    </font>
    <font>
      <sz val="18"/>
      <color rgb="FFD2367D"/>
      <name val="ＭＳ Ｐゴシック"/>
      <family val="3"/>
      <charset val="128"/>
      <scheme val="minor"/>
    </font>
    <font>
      <b/>
      <sz val="11"/>
      <color rgb="FFF34F6E"/>
      <name val="ＭＳ Ｐゴシック"/>
      <family val="3"/>
      <charset val="128"/>
      <scheme val="minor"/>
    </font>
    <font>
      <b/>
      <sz val="9"/>
      <color rgb="FFF34F6E"/>
      <name val="ＭＳ Ｐゴシック"/>
      <family val="3"/>
      <charset val="128"/>
      <scheme val="minor"/>
    </font>
    <font>
      <sz val="12"/>
      <color theme="1"/>
      <name val="Arial Unicode MS"/>
      <family val="3"/>
      <charset val="128"/>
    </font>
    <font>
      <sz val="11"/>
      <color theme="1"/>
      <name val="ＭＳ Ｐゴシック"/>
      <family val="3"/>
      <charset val="128"/>
      <scheme val="minor"/>
    </font>
    <font>
      <b/>
      <sz val="11"/>
      <color theme="9" tint="-0.249977111117893"/>
      <name val="ＭＳ Ｐゴシック"/>
      <family val="3"/>
      <charset val="128"/>
      <scheme val="minor"/>
    </font>
    <font>
      <b/>
      <sz val="16"/>
      <color theme="1"/>
      <name val="ＭＳ Ｐゴシック"/>
      <family val="3"/>
      <charset val="128"/>
      <scheme val="minor"/>
    </font>
    <font>
      <sz val="14"/>
      <name val="Arial Unicode MS"/>
      <family val="3"/>
      <charset val="128"/>
    </font>
    <font>
      <b/>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sz val="11"/>
      <name val="ＭＳ Ｐゴシック"/>
      <family val="3"/>
      <charset val="128"/>
      <scheme val="minor"/>
    </font>
    <font>
      <sz val="9"/>
      <color theme="1"/>
      <name val="Arial Unicode MS"/>
      <family val="3"/>
      <charset val="128"/>
    </font>
  </fonts>
  <fills count="5">
    <fill>
      <patternFill patternType="none"/>
    </fill>
    <fill>
      <patternFill patternType="gray125"/>
    </fill>
    <fill>
      <patternFill patternType="solid">
        <fgColor rgb="FF87BE62"/>
        <bgColor indexed="64"/>
      </patternFill>
    </fill>
    <fill>
      <patternFill patternType="gray125">
        <fgColor theme="0"/>
        <bgColor rgb="FFFF9999"/>
      </patternFill>
    </fill>
    <fill>
      <patternFill patternType="lightGray">
        <fgColor rgb="FF79A396"/>
      </patternFill>
    </fill>
  </fills>
  <borders count="21">
    <border>
      <left/>
      <right/>
      <top/>
      <bottom/>
      <diagonal/>
    </border>
    <border>
      <left style="thick">
        <color rgb="FFD2367D"/>
      </left>
      <right/>
      <top style="thick">
        <color rgb="FFD2367D"/>
      </top>
      <bottom style="thick">
        <color rgb="FFD2367D"/>
      </bottom>
      <diagonal/>
    </border>
    <border>
      <left/>
      <right style="thick">
        <color rgb="FFD2367D"/>
      </right>
      <top style="thick">
        <color rgb="FFD2367D"/>
      </top>
      <bottom style="thick">
        <color rgb="FFD2367D"/>
      </bottom>
      <diagonal/>
    </border>
    <border>
      <left style="medium">
        <color rgb="FFD2367D"/>
      </left>
      <right style="medium">
        <color rgb="FFD2367D"/>
      </right>
      <top style="medium">
        <color rgb="FFD2367D"/>
      </top>
      <bottom style="medium">
        <color rgb="FFD2367D"/>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rgb="FFFF9999"/>
      </left>
      <right/>
      <top style="thick">
        <color rgb="FFFF9999"/>
      </top>
      <bottom/>
      <diagonal/>
    </border>
    <border>
      <left/>
      <right/>
      <top style="thick">
        <color rgb="FFFF9999"/>
      </top>
      <bottom/>
      <diagonal/>
    </border>
    <border>
      <left/>
      <right style="thick">
        <color rgb="FFFF9999"/>
      </right>
      <top style="thick">
        <color rgb="FFFF9999"/>
      </top>
      <bottom/>
      <diagonal/>
    </border>
    <border>
      <left style="thick">
        <color rgb="FFFF9999"/>
      </left>
      <right/>
      <top/>
      <bottom/>
      <diagonal/>
    </border>
    <border>
      <left/>
      <right style="thick">
        <color rgb="FFFF9999"/>
      </right>
      <top/>
      <bottom/>
      <diagonal/>
    </border>
    <border>
      <left style="thick">
        <color rgb="FFFF9999"/>
      </left>
      <right/>
      <top/>
      <bottom style="thick">
        <color rgb="FFFF9999"/>
      </bottom>
      <diagonal/>
    </border>
    <border>
      <left/>
      <right/>
      <top/>
      <bottom style="thick">
        <color rgb="FFFF9999"/>
      </bottom>
      <diagonal/>
    </border>
    <border>
      <left/>
      <right style="thick">
        <color rgb="FFFF9999"/>
      </right>
      <top/>
      <bottom style="thick">
        <color rgb="FFFF9999"/>
      </bottom>
      <diagonal/>
    </border>
    <border>
      <left/>
      <right/>
      <top style="thick">
        <color rgb="FFD2367D"/>
      </top>
      <bottom style="thick">
        <color rgb="FFD2367D"/>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9">
    <xf numFmtId="0" fontId="0" fillId="0" borderId="0" xfId="0">
      <alignment vertical="center"/>
    </xf>
    <xf numFmtId="0" fontId="5" fillId="0" borderId="0" xfId="0" applyFont="1" applyAlignment="1">
      <alignment horizontal="center" vertical="center"/>
    </xf>
    <xf numFmtId="0" fontId="0" fillId="0" borderId="0" xfId="0" applyAlignment="1">
      <alignment vertical="center"/>
    </xf>
    <xf numFmtId="0" fontId="0" fillId="0" borderId="0" xfId="0" applyBorder="1">
      <alignment vertical="center"/>
    </xf>
    <xf numFmtId="0" fontId="7" fillId="0" borderId="0" xfId="0" applyFont="1" applyAlignment="1">
      <alignment horizontal="center" vertical="center"/>
    </xf>
    <xf numFmtId="0" fontId="0" fillId="0" borderId="2" xfId="0" applyBorder="1">
      <alignment vertical="center"/>
    </xf>
    <xf numFmtId="0" fontId="0" fillId="0" borderId="0" xfId="0" applyFill="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pplyBorder="1" applyAlignment="1">
      <alignment horizontal="center" vertical="center"/>
    </xf>
    <xf numFmtId="0" fontId="0" fillId="0" borderId="0" xfId="0" applyFill="1" applyBorder="1">
      <alignment vertical="center"/>
    </xf>
    <xf numFmtId="0" fontId="13" fillId="0" borderId="0" xfId="0" applyFont="1" applyBorder="1" applyAlignment="1">
      <alignment vertical="center"/>
    </xf>
    <xf numFmtId="0" fontId="0" fillId="3" borderId="0" xfId="0" applyFill="1" applyBorder="1">
      <alignment vertical="center"/>
    </xf>
    <xf numFmtId="3" fontId="14" fillId="0" borderId="0" xfId="0" applyNumberFormat="1" applyFont="1" applyBorder="1">
      <alignment vertical="center"/>
    </xf>
    <xf numFmtId="0" fontId="0" fillId="0" borderId="0" xfId="0" applyBorder="1" applyAlignment="1">
      <alignment horizontal="right" vertical="center"/>
    </xf>
    <xf numFmtId="3" fontId="0" fillId="0" borderId="0" xfId="0" applyNumberFormat="1" applyBorder="1">
      <alignment vertical="center"/>
    </xf>
    <xf numFmtId="0" fontId="0" fillId="0" borderId="8" xfId="0" applyFill="1" applyBorder="1">
      <alignment vertical="center"/>
    </xf>
    <xf numFmtId="0" fontId="0" fillId="0" borderId="0"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4" borderId="0" xfId="0" applyFill="1">
      <alignment vertical="center"/>
    </xf>
    <xf numFmtId="38" fontId="6" fillId="0" borderId="0" xfId="1" applyFont="1" applyBorder="1" applyAlignment="1">
      <alignment horizontal="right"/>
    </xf>
    <xf numFmtId="38" fontId="5" fillId="4" borderId="0" xfId="0" applyNumberFormat="1" applyFont="1" applyFill="1" applyAlignment="1">
      <alignment horizontal="righ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4" borderId="0" xfId="0" applyFill="1" applyBorder="1">
      <alignment vertical="center"/>
    </xf>
    <xf numFmtId="0" fontId="0" fillId="0" borderId="16" xfId="0" applyBorder="1">
      <alignment vertical="center"/>
    </xf>
    <xf numFmtId="38" fontId="5" fillId="4" borderId="0" xfId="1" applyFont="1" applyFill="1" applyBorder="1">
      <alignment vertical="center"/>
    </xf>
    <xf numFmtId="0" fontId="0" fillId="0" borderId="15"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Alignment="1">
      <alignment horizontal="left" vertical="center" indent="1"/>
    </xf>
    <xf numFmtId="0" fontId="0" fillId="0" borderId="0" xfId="0" applyFill="1" applyBorder="1" applyAlignment="1">
      <alignment horizontal="center" vertical="center"/>
    </xf>
    <xf numFmtId="0" fontId="17" fillId="0" borderId="0" xfId="0" applyFont="1">
      <alignment vertical="center"/>
    </xf>
    <xf numFmtId="0" fontId="18" fillId="2" borderId="0" xfId="0" applyFont="1" applyFill="1" applyBorder="1">
      <alignment vertical="center"/>
    </xf>
    <xf numFmtId="0" fontId="18" fillId="2"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3" fontId="0" fillId="0" borderId="0" xfId="0" applyNumberFormat="1" applyBorder="1" applyAlignment="1">
      <alignment horizontal="center" vertical="center"/>
    </xf>
    <xf numFmtId="0" fontId="0" fillId="0" borderId="0" xfId="0" applyAlignment="1">
      <alignment horizontal="center" vertical="top"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top" wrapText="1"/>
    </xf>
    <xf numFmtId="3" fontId="0" fillId="0" borderId="0" xfId="0" applyNumberFormat="1" applyBorder="1" applyAlignment="1">
      <alignment horizontal="center" vertical="center"/>
    </xf>
    <xf numFmtId="0" fontId="0" fillId="0" borderId="15" xfId="0" applyBorder="1" applyAlignment="1">
      <alignment horizontal="left" vertical="center" indent="1"/>
    </xf>
    <xf numFmtId="0" fontId="16" fillId="0" borderId="5" xfId="0" applyFont="1" applyBorder="1" applyAlignment="1">
      <alignment vertical="center"/>
    </xf>
    <xf numFmtId="0" fontId="16" fillId="0" borderId="0" xfId="0" applyFont="1" applyBorder="1" applyAlignment="1">
      <alignment vertical="center"/>
    </xf>
    <xf numFmtId="0" fontId="20" fillId="0" borderId="0" xfId="0" applyFont="1">
      <alignment vertical="center"/>
    </xf>
    <xf numFmtId="0" fontId="8" fillId="0" borderId="0" xfId="0" applyFont="1" applyAlignment="1">
      <alignment horizontal="center" vertical="center"/>
    </xf>
    <xf numFmtId="0" fontId="21" fillId="0" borderId="0" xfId="0" applyFont="1">
      <alignment vertical="center"/>
    </xf>
    <xf numFmtId="3" fontId="21" fillId="0" borderId="0" xfId="0" applyNumberFormat="1" applyFont="1">
      <alignment vertical="center"/>
    </xf>
    <xf numFmtId="0" fontId="0" fillId="0" borderId="0" xfId="0" applyBorder="1" applyAlignment="1">
      <alignment vertical="center"/>
    </xf>
    <xf numFmtId="0" fontId="5" fillId="0" borderId="0" xfId="0" applyFont="1" applyAlignment="1">
      <alignment vertical="center"/>
    </xf>
    <xf numFmtId="3" fontId="0" fillId="0" borderId="0" xfId="0" applyNumberFormat="1" applyBorder="1" applyAlignment="1">
      <alignment vertical="center"/>
    </xf>
    <xf numFmtId="38" fontId="5" fillId="4" borderId="0" xfId="1" applyFont="1" applyFill="1" applyBorder="1" applyAlignment="1">
      <alignment vertical="center"/>
    </xf>
    <xf numFmtId="0" fontId="22" fillId="0" borderId="0" xfId="0" applyFont="1" applyAlignment="1">
      <alignment horizontal="center" vertical="center"/>
    </xf>
    <xf numFmtId="38" fontId="14" fillId="0" borderId="1" xfId="1" applyFont="1" applyBorder="1" applyAlignment="1">
      <alignment vertical="center"/>
    </xf>
    <xf numFmtId="0" fontId="10" fillId="0" borderId="0" xfId="0" applyFont="1" applyAlignment="1">
      <alignment vertical="center"/>
    </xf>
    <xf numFmtId="0" fontId="0" fillId="0" borderId="7" xfId="0" applyBorder="1" applyAlignment="1">
      <alignment vertical="center"/>
    </xf>
    <xf numFmtId="0" fontId="16" fillId="0" borderId="0" xfId="0" applyFont="1" applyAlignment="1">
      <alignment horizontal="center" vertical="center"/>
    </xf>
    <xf numFmtId="0" fontId="6" fillId="0" borderId="0" xfId="0" applyFont="1" applyBorder="1" applyAlignment="1">
      <alignment vertical="top"/>
    </xf>
    <xf numFmtId="38" fontId="6" fillId="0" borderId="0" xfId="1" applyFont="1" applyBorder="1" applyAlignment="1">
      <alignment horizontal="right" vertical="top"/>
    </xf>
    <xf numFmtId="0" fontId="5" fillId="0" borderId="0" xfId="0" applyFont="1" applyBorder="1" applyAlignment="1">
      <alignment horizontal="center" vertical="center"/>
    </xf>
    <xf numFmtId="0" fontId="24" fillId="0" borderId="0" xfId="0" applyFont="1" applyBorder="1" applyAlignment="1">
      <alignment vertical="center" wrapText="1"/>
    </xf>
    <xf numFmtId="0" fontId="0" fillId="0" borderId="0" xfId="0" applyBorder="1" applyAlignment="1">
      <alignment vertical="center" wrapText="1"/>
    </xf>
    <xf numFmtId="0" fontId="19" fillId="0" borderId="3" xfId="0" applyFont="1" applyFill="1" applyBorder="1" applyAlignment="1">
      <alignment horizontal="center" vertical="center"/>
    </xf>
    <xf numFmtId="0" fontId="9" fillId="0" borderId="0" xfId="0" applyFont="1" applyBorder="1">
      <alignment vertical="center"/>
    </xf>
    <xf numFmtId="0" fontId="25" fillId="0" borderId="3" xfId="0" applyFont="1" applyBorder="1" applyAlignment="1">
      <alignment horizontal="center" vertical="center" wrapText="1"/>
    </xf>
    <xf numFmtId="0" fontId="0" fillId="0" borderId="16" xfId="0" applyBorder="1" applyAlignment="1">
      <alignment vertical="center"/>
    </xf>
    <xf numFmtId="0" fontId="15" fillId="0" borderId="0" xfId="0" applyFont="1" applyBorder="1" applyAlignment="1">
      <alignment vertical="center" wrapText="1"/>
    </xf>
    <xf numFmtId="0" fontId="23" fillId="0" borderId="0" xfId="0" applyFont="1" applyBorder="1" applyAlignment="1">
      <alignment horizontal="right" vertical="center"/>
    </xf>
    <xf numFmtId="0" fontId="9" fillId="0" borderId="0" xfId="0" applyFont="1">
      <alignment vertical="center"/>
    </xf>
    <xf numFmtId="0" fontId="5" fillId="0" borderId="0" xfId="0" applyFont="1" applyBorder="1" applyAlignment="1">
      <alignment vertical="center"/>
    </xf>
    <xf numFmtId="0" fontId="12" fillId="0" borderId="0" xfId="0" applyFont="1" applyAlignment="1">
      <alignment vertical="center"/>
    </xf>
    <xf numFmtId="3" fontId="14" fillId="0" borderId="0" xfId="0" applyNumberFormat="1" applyFont="1" applyBorder="1" applyAlignment="1">
      <alignment vertical="center"/>
    </xf>
    <xf numFmtId="0" fontId="4" fillId="0" borderId="0" xfId="0" applyFont="1" applyFill="1" applyBorder="1" applyAlignment="1">
      <alignment horizontal="center" vertical="center"/>
    </xf>
    <xf numFmtId="0" fontId="4" fillId="0" borderId="18" xfId="0" applyFont="1" applyBorder="1" applyAlignment="1">
      <alignment horizontal="center" vertical="center"/>
    </xf>
    <xf numFmtId="3" fontId="14" fillId="0" borderId="1" xfId="0" applyNumberFormat="1" applyFont="1" applyBorder="1" applyAlignment="1">
      <alignment horizontal="center" vertical="center"/>
    </xf>
    <xf numFmtId="3" fontId="14" fillId="0" borderId="20" xfId="0" applyNumberFormat="1" applyFont="1" applyBorder="1" applyAlignment="1">
      <alignment horizontal="center" vertical="center"/>
    </xf>
    <xf numFmtId="3" fontId="0" fillId="0" borderId="0" xfId="0" applyNumberFormat="1" applyBorder="1" applyAlignment="1">
      <alignment horizontal="center" vertical="center"/>
    </xf>
    <xf numFmtId="180" fontId="5" fillId="4" borderId="0" xfId="1" applyNumberFormat="1" applyFont="1" applyFill="1" applyBorder="1" applyAlignment="1">
      <alignment horizontal="right" vertical="center"/>
    </xf>
    <xf numFmtId="180" fontId="5" fillId="4" borderId="0" xfId="1" applyNumberFormat="1" applyFont="1" applyFill="1" applyBorder="1" applyAlignment="1">
      <alignment horizontal="center" vertical="center"/>
    </xf>
    <xf numFmtId="0" fontId="5" fillId="0" borderId="0" xfId="0" applyFont="1" applyBorder="1" applyAlignment="1">
      <alignment horizontal="center" vertical="center"/>
    </xf>
    <xf numFmtId="0" fontId="7" fillId="0" borderId="13" xfId="0" applyFont="1" applyBorder="1" applyAlignment="1">
      <alignment horizontal="center" wrapText="1"/>
    </xf>
    <xf numFmtId="0" fontId="7" fillId="0" borderId="0" xfId="0" applyFont="1" applyBorder="1" applyAlignment="1">
      <alignment horizontal="center" wrapText="1"/>
    </xf>
    <xf numFmtId="0" fontId="0" fillId="0" borderId="0" xfId="0" applyBorder="1" applyAlignment="1">
      <alignment horizontal="center" vertical="center"/>
    </xf>
    <xf numFmtId="178" fontId="5" fillId="3" borderId="0" xfId="1" applyNumberFormat="1" applyFont="1" applyFill="1" applyBorder="1" applyAlignment="1">
      <alignment horizontal="center" vertical="center"/>
    </xf>
    <xf numFmtId="3" fontId="14"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xf>
    <xf numFmtId="38" fontId="5" fillId="3" borderId="0" xfId="0" applyNumberFormat="1" applyFont="1" applyFill="1" applyBorder="1" applyAlignment="1">
      <alignment horizontal="center" vertical="center" shrinkToFit="1"/>
    </xf>
    <xf numFmtId="0" fontId="24" fillId="0" borderId="15" xfId="0" applyFont="1" applyBorder="1" applyAlignment="1">
      <alignment horizontal="center" vertical="center"/>
    </xf>
    <xf numFmtId="0" fontId="24" fillId="0" borderId="0"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26" fillId="0" borderId="0" xfId="0" applyFont="1" applyAlignment="1">
      <alignment horizontal="center" vertical="center"/>
    </xf>
    <xf numFmtId="38" fontId="6" fillId="0" borderId="0" xfId="1" applyFont="1" applyBorder="1" applyAlignment="1">
      <alignment horizontal="center" vertical="top"/>
    </xf>
    <xf numFmtId="0" fontId="0" fillId="0" borderId="0" xfId="0" applyAlignment="1">
      <alignment horizontal="center" vertical="center"/>
    </xf>
    <xf numFmtId="0" fontId="0" fillId="0" borderId="0" xfId="0" applyBorder="1" applyAlignment="1">
      <alignment vertical="center"/>
    </xf>
    <xf numFmtId="0" fontId="0" fillId="0" borderId="1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8AD18"/>
      <color rgb="FFFF9999"/>
      <color rgb="FF5B9BD5"/>
      <color rgb="FFD93B61"/>
      <color rgb="FFFB6165"/>
      <color rgb="FFD7314D"/>
      <color rgb="FFD2367D"/>
      <color rgb="FFFF9966"/>
      <color rgb="FF79A396"/>
      <color rgb="FFF34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327659</xdr:colOff>
      <xdr:row>9</xdr:row>
      <xdr:rowOff>1949</xdr:rowOff>
    </xdr:from>
    <xdr:to>
      <xdr:col>12</xdr:col>
      <xdr:colOff>8684</xdr:colOff>
      <xdr:row>10</xdr:row>
      <xdr:rowOff>8861</xdr:rowOff>
    </xdr:to>
    <xdr:sp macro="" textlink="">
      <xdr:nvSpPr>
        <xdr:cNvPr id="19" name="正方形/長方形 18"/>
        <xdr:cNvSpPr/>
      </xdr:nvSpPr>
      <xdr:spPr>
        <a:xfrm>
          <a:off x="2141219" y="1701209"/>
          <a:ext cx="1128825" cy="182172"/>
        </a:xfrm>
        <a:prstGeom prst="rect">
          <a:avLst/>
        </a:prstGeom>
        <a:noFill/>
        <a:ln w="28575">
          <a:solidFill>
            <a:srgbClr val="FF9999"/>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1220</xdr:colOff>
      <xdr:row>6</xdr:row>
      <xdr:rowOff>55771</xdr:rowOff>
    </xdr:from>
    <xdr:to>
      <xdr:col>38</xdr:col>
      <xdr:colOff>230765</xdr:colOff>
      <xdr:row>8</xdr:row>
      <xdr:rowOff>0</xdr:rowOff>
    </xdr:to>
    <xdr:sp macro="" textlink="">
      <xdr:nvSpPr>
        <xdr:cNvPr id="2" name="曲折矢印 1"/>
        <xdr:cNvSpPr/>
      </xdr:nvSpPr>
      <xdr:spPr>
        <a:xfrm rot="5400000">
          <a:off x="11732965" y="1038540"/>
          <a:ext cx="486025" cy="2003916"/>
        </a:xfrm>
        <a:prstGeom prst="bentArrow">
          <a:avLst/>
        </a:prstGeom>
        <a:solidFill>
          <a:srgbClr val="F34F6E"/>
        </a:solidFill>
        <a:ln>
          <a:solidFill>
            <a:srgbClr val="D93B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84717</xdr:colOff>
      <xdr:row>18</xdr:row>
      <xdr:rowOff>246148</xdr:rowOff>
    </xdr:from>
    <xdr:to>
      <xdr:col>16</xdr:col>
      <xdr:colOff>582237</xdr:colOff>
      <xdr:row>18</xdr:row>
      <xdr:rowOff>247211</xdr:rowOff>
    </xdr:to>
    <xdr:sp macro="" textlink="">
      <xdr:nvSpPr>
        <xdr:cNvPr id="6" name="フリーフォーム 5"/>
        <xdr:cNvSpPr/>
      </xdr:nvSpPr>
      <xdr:spPr>
        <a:xfrm flipV="1">
          <a:off x="2873637" y="3042688"/>
          <a:ext cx="2052000" cy="1063"/>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107577</xdr:colOff>
      <xdr:row>22</xdr:row>
      <xdr:rowOff>253768</xdr:rowOff>
    </xdr:from>
    <xdr:to>
      <xdr:col>16</xdr:col>
      <xdr:colOff>605097</xdr:colOff>
      <xdr:row>22</xdr:row>
      <xdr:rowOff>254831</xdr:rowOff>
    </xdr:to>
    <xdr:sp macro="" textlink="">
      <xdr:nvSpPr>
        <xdr:cNvPr id="12" name="フリーフォーム 11"/>
        <xdr:cNvSpPr/>
      </xdr:nvSpPr>
      <xdr:spPr>
        <a:xfrm flipV="1">
          <a:off x="2896497" y="4208548"/>
          <a:ext cx="2052000" cy="1063"/>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84717</xdr:colOff>
      <xdr:row>26</xdr:row>
      <xdr:rowOff>253768</xdr:rowOff>
    </xdr:from>
    <xdr:to>
      <xdr:col>16</xdr:col>
      <xdr:colOff>582237</xdr:colOff>
      <xdr:row>26</xdr:row>
      <xdr:rowOff>254831</xdr:rowOff>
    </xdr:to>
    <xdr:sp macro="" textlink="">
      <xdr:nvSpPr>
        <xdr:cNvPr id="13" name="フリーフォーム 12"/>
        <xdr:cNvSpPr/>
      </xdr:nvSpPr>
      <xdr:spPr>
        <a:xfrm flipV="1">
          <a:off x="2873637" y="5061988"/>
          <a:ext cx="2052000" cy="1063"/>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92337</xdr:colOff>
      <xdr:row>55</xdr:row>
      <xdr:rowOff>253768</xdr:rowOff>
    </xdr:from>
    <xdr:to>
      <xdr:col>21</xdr:col>
      <xdr:colOff>61497</xdr:colOff>
      <xdr:row>55</xdr:row>
      <xdr:rowOff>254831</xdr:rowOff>
    </xdr:to>
    <xdr:sp macro="" textlink="">
      <xdr:nvSpPr>
        <xdr:cNvPr id="14" name="フリーフォーム 13"/>
        <xdr:cNvSpPr/>
      </xdr:nvSpPr>
      <xdr:spPr>
        <a:xfrm flipV="1">
          <a:off x="3932817" y="10639828"/>
          <a:ext cx="2880000" cy="1063"/>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107577</xdr:colOff>
      <xdr:row>59</xdr:row>
      <xdr:rowOff>253768</xdr:rowOff>
    </xdr:from>
    <xdr:to>
      <xdr:col>21</xdr:col>
      <xdr:colOff>76737</xdr:colOff>
      <xdr:row>59</xdr:row>
      <xdr:rowOff>254831</xdr:rowOff>
    </xdr:to>
    <xdr:sp macro="" textlink="">
      <xdr:nvSpPr>
        <xdr:cNvPr id="15" name="フリーフォーム 14"/>
        <xdr:cNvSpPr/>
      </xdr:nvSpPr>
      <xdr:spPr>
        <a:xfrm flipV="1">
          <a:off x="3948057" y="11058928"/>
          <a:ext cx="2880000" cy="1063"/>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107577</xdr:colOff>
      <xdr:row>63</xdr:row>
      <xdr:rowOff>253768</xdr:rowOff>
    </xdr:from>
    <xdr:to>
      <xdr:col>21</xdr:col>
      <xdr:colOff>76737</xdr:colOff>
      <xdr:row>63</xdr:row>
      <xdr:rowOff>254831</xdr:rowOff>
    </xdr:to>
    <xdr:sp macro="" textlink="">
      <xdr:nvSpPr>
        <xdr:cNvPr id="16" name="フリーフォーム 15"/>
        <xdr:cNvSpPr/>
      </xdr:nvSpPr>
      <xdr:spPr>
        <a:xfrm flipV="1">
          <a:off x="3948057" y="11013208"/>
          <a:ext cx="2880000" cy="1063"/>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122817</xdr:colOff>
      <xdr:row>95</xdr:row>
      <xdr:rowOff>253768</xdr:rowOff>
    </xdr:from>
    <xdr:to>
      <xdr:col>21</xdr:col>
      <xdr:colOff>91977</xdr:colOff>
      <xdr:row>95</xdr:row>
      <xdr:rowOff>254831</xdr:rowOff>
    </xdr:to>
    <xdr:sp macro="" textlink="">
      <xdr:nvSpPr>
        <xdr:cNvPr id="9" name="フリーフォーム 8"/>
        <xdr:cNvSpPr/>
      </xdr:nvSpPr>
      <xdr:spPr>
        <a:xfrm flipV="1">
          <a:off x="3963297" y="15303268"/>
          <a:ext cx="2880000" cy="1063"/>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130437</xdr:colOff>
      <xdr:row>99</xdr:row>
      <xdr:rowOff>253768</xdr:rowOff>
    </xdr:from>
    <xdr:to>
      <xdr:col>21</xdr:col>
      <xdr:colOff>99597</xdr:colOff>
      <xdr:row>99</xdr:row>
      <xdr:rowOff>254831</xdr:rowOff>
    </xdr:to>
    <xdr:sp macro="" textlink="">
      <xdr:nvSpPr>
        <xdr:cNvPr id="10" name="フリーフォーム 9"/>
        <xdr:cNvSpPr/>
      </xdr:nvSpPr>
      <xdr:spPr>
        <a:xfrm flipV="1">
          <a:off x="3970917" y="16248148"/>
          <a:ext cx="2880000" cy="1063"/>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130437</xdr:colOff>
      <xdr:row>103</xdr:row>
      <xdr:rowOff>253768</xdr:rowOff>
    </xdr:from>
    <xdr:to>
      <xdr:col>21</xdr:col>
      <xdr:colOff>99597</xdr:colOff>
      <xdr:row>103</xdr:row>
      <xdr:rowOff>254831</xdr:rowOff>
    </xdr:to>
    <xdr:sp macro="" textlink="">
      <xdr:nvSpPr>
        <xdr:cNvPr id="11" name="フリーフォーム 10"/>
        <xdr:cNvSpPr/>
      </xdr:nvSpPr>
      <xdr:spPr>
        <a:xfrm flipV="1">
          <a:off x="3970917" y="17193028"/>
          <a:ext cx="2880000" cy="1063"/>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243839</xdr:colOff>
      <xdr:row>10</xdr:row>
      <xdr:rowOff>115388</xdr:rowOff>
    </xdr:from>
    <xdr:to>
      <xdr:col>20</xdr:col>
      <xdr:colOff>277586</xdr:colOff>
      <xdr:row>12</xdr:row>
      <xdr:rowOff>121919</xdr:rowOff>
    </xdr:to>
    <xdr:sp macro="" textlink="">
      <xdr:nvSpPr>
        <xdr:cNvPr id="3" name="左右矢印 2"/>
        <xdr:cNvSpPr/>
      </xdr:nvSpPr>
      <xdr:spPr>
        <a:xfrm>
          <a:off x="500792" y="2002667"/>
          <a:ext cx="6209492" cy="343229"/>
        </a:xfrm>
        <a:prstGeom prst="lef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900" b="1"/>
            <a:t>限　度　額　の　計　算　方　法</a:t>
          </a:r>
        </a:p>
      </xdr:txBody>
    </xdr:sp>
    <xdr:clientData/>
  </xdr:twoCellAnchor>
  <xdr:twoCellAnchor>
    <xdr:from>
      <xdr:col>3</xdr:col>
      <xdr:colOff>26688</xdr:colOff>
      <xdr:row>46</xdr:row>
      <xdr:rowOff>71400</xdr:rowOff>
    </xdr:from>
    <xdr:to>
      <xdr:col>32</xdr:col>
      <xdr:colOff>0</xdr:colOff>
      <xdr:row>48</xdr:row>
      <xdr:rowOff>81560</xdr:rowOff>
    </xdr:to>
    <xdr:sp macro="" textlink="">
      <xdr:nvSpPr>
        <xdr:cNvPr id="17" name="左右矢印 16"/>
        <xdr:cNvSpPr/>
      </xdr:nvSpPr>
      <xdr:spPr>
        <a:xfrm>
          <a:off x="804901" y="8704698"/>
          <a:ext cx="9352397" cy="350628"/>
        </a:xfrm>
        <a:prstGeom prst="lef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900" b="1"/>
            <a:t>付　加　給　付　額　の　計　算　方　法</a:t>
          </a:r>
        </a:p>
      </xdr:txBody>
    </xdr:sp>
    <xdr:clientData/>
  </xdr:twoCellAnchor>
  <xdr:twoCellAnchor>
    <xdr:from>
      <xdr:col>15</xdr:col>
      <xdr:colOff>160161</xdr:colOff>
      <xdr:row>43</xdr:row>
      <xdr:rowOff>159793</xdr:rowOff>
    </xdr:from>
    <xdr:to>
      <xdr:col>16</xdr:col>
      <xdr:colOff>463941</xdr:colOff>
      <xdr:row>44</xdr:row>
      <xdr:rowOff>37872</xdr:rowOff>
    </xdr:to>
    <xdr:sp macro="" textlink="">
      <xdr:nvSpPr>
        <xdr:cNvPr id="18" name="フリーフォーム 17"/>
        <xdr:cNvSpPr/>
      </xdr:nvSpPr>
      <xdr:spPr>
        <a:xfrm rot="-300000" flipV="1">
          <a:off x="4267341" y="8214133"/>
          <a:ext cx="540000" cy="45719"/>
        </a:xfrm>
        <a:custGeom>
          <a:avLst/>
          <a:gdLst>
            <a:gd name="connsiteX0" fmla="*/ 0 w 2209800"/>
            <a:gd name="connsiteY0" fmla="*/ 0 h 38100"/>
            <a:gd name="connsiteX1" fmla="*/ 563880 w 2209800"/>
            <a:gd name="connsiteY1" fmla="*/ 22860 h 38100"/>
            <a:gd name="connsiteX2" fmla="*/ 655320 w 2209800"/>
            <a:gd name="connsiteY2" fmla="*/ 38100 h 38100"/>
            <a:gd name="connsiteX3" fmla="*/ 1066800 w 2209800"/>
            <a:gd name="connsiteY3" fmla="*/ 30480 h 38100"/>
            <a:gd name="connsiteX4" fmla="*/ 1325880 w 2209800"/>
            <a:gd name="connsiteY4" fmla="*/ 15240 h 38100"/>
            <a:gd name="connsiteX5" fmla="*/ 1821180 w 2209800"/>
            <a:gd name="connsiteY5" fmla="*/ 30480 h 38100"/>
            <a:gd name="connsiteX6" fmla="*/ 2209800 w 2209800"/>
            <a:gd name="connsiteY6" fmla="*/ 22860 h 38100"/>
            <a:gd name="connsiteX0" fmla="*/ 0 w 2209800"/>
            <a:gd name="connsiteY0" fmla="*/ 0 h 30480"/>
            <a:gd name="connsiteX1" fmla="*/ 563880 w 2209800"/>
            <a:gd name="connsiteY1" fmla="*/ 22860 h 30480"/>
            <a:gd name="connsiteX2" fmla="*/ 777240 w 2209800"/>
            <a:gd name="connsiteY2" fmla="*/ 30480 h 30480"/>
            <a:gd name="connsiteX3" fmla="*/ 1066800 w 2209800"/>
            <a:gd name="connsiteY3" fmla="*/ 30480 h 30480"/>
            <a:gd name="connsiteX4" fmla="*/ 1325880 w 2209800"/>
            <a:gd name="connsiteY4" fmla="*/ 15240 h 30480"/>
            <a:gd name="connsiteX5" fmla="*/ 1821180 w 2209800"/>
            <a:gd name="connsiteY5" fmla="*/ 30480 h 30480"/>
            <a:gd name="connsiteX6" fmla="*/ 2209800 w 2209800"/>
            <a:gd name="connsiteY6" fmla="*/ 22860 h 30480"/>
            <a:gd name="connsiteX0" fmla="*/ 0 w 2209800"/>
            <a:gd name="connsiteY0" fmla="*/ 0 h 31044"/>
            <a:gd name="connsiteX1" fmla="*/ 480060 w 2209800"/>
            <a:gd name="connsiteY1" fmla="*/ 22860 h 31044"/>
            <a:gd name="connsiteX2" fmla="*/ 777240 w 2209800"/>
            <a:gd name="connsiteY2" fmla="*/ 30480 h 31044"/>
            <a:gd name="connsiteX3" fmla="*/ 1066800 w 2209800"/>
            <a:gd name="connsiteY3" fmla="*/ 30480 h 31044"/>
            <a:gd name="connsiteX4" fmla="*/ 1325880 w 2209800"/>
            <a:gd name="connsiteY4" fmla="*/ 15240 h 31044"/>
            <a:gd name="connsiteX5" fmla="*/ 1821180 w 2209800"/>
            <a:gd name="connsiteY5" fmla="*/ 30480 h 31044"/>
            <a:gd name="connsiteX6" fmla="*/ 2209800 w 2209800"/>
            <a:gd name="connsiteY6" fmla="*/ 22860 h 31044"/>
            <a:gd name="connsiteX0" fmla="*/ 0 w 2209800"/>
            <a:gd name="connsiteY0" fmla="*/ 0 h 38275"/>
            <a:gd name="connsiteX1" fmla="*/ 480060 w 2209800"/>
            <a:gd name="connsiteY1" fmla="*/ 22860 h 38275"/>
            <a:gd name="connsiteX2" fmla="*/ 777240 w 2209800"/>
            <a:gd name="connsiteY2" fmla="*/ 30480 h 38275"/>
            <a:gd name="connsiteX3" fmla="*/ 1066800 w 2209800"/>
            <a:gd name="connsiteY3" fmla="*/ 30480 h 38275"/>
            <a:gd name="connsiteX4" fmla="*/ 1325880 w 2209800"/>
            <a:gd name="connsiteY4" fmla="*/ 38100 h 38275"/>
            <a:gd name="connsiteX5" fmla="*/ 1821180 w 2209800"/>
            <a:gd name="connsiteY5" fmla="*/ 30480 h 38275"/>
            <a:gd name="connsiteX6" fmla="*/ 2209800 w 2209800"/>
            <a:gd name="connsiteY6" fmla="*/ 22860 h 38275"/>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32588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80060 w 2209800"/>
            <a:gd name="connsiteY1" fmla="*/ 2286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77240 w 2209800"/>
            <a:gd name="connsiteY2" fmla="*/ 3048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23900 w 2209800"/>
            <a:gd name="connsiteY2" fmla="*/ 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434340 w 2209800"/>
            <a:gd name="connsiteY1" fmla="*/ 3048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8179"/>
            <a:gd name="connsiteX1" fmla="*/ 342900 w 2209800"/>
            <a:gd name="connsiteY1" fmla="*/ 7620 h 38179"/>
            <a:gd name="connsiteX2" fmla="*/ 716280 w 2209800"/>
            <a:gd name="connsiteY2" fmla="*/ 22860 h 38179"/>
            <a:gd name="connsiteX3" fmla="*/ 1066800 w 2209800"/>
            <a:gd name="connsiteY3" fmla="*/ 30480 h 38179"/>
            <a:gd name="connsiteX4" fmla="*/ 1257300 w 2209800"/>
            <a:gd name="connsiteY4" fmla="*/ 38100 h 38179"/>
            <a:gd name="connsiteX5" fmla="*/ 1577340 w 2209800"/>
            <a:gd name="connsiteY5" fmla="*/ 22860 h 38179"/>
            <a:gd name="connsiteX6" fmla="*/ 1821180 w 2209800"/>
            <a:gd name="connsiteY6" fmla="*/ 30480 h 38179"/>
            <a:gd name="connsiteX7" fmla="*/ 2209800 w 2209800"/>
            <a:gd name="connsiteY7" fmla="*/ 22860 h 38179"/>
            <a:gd name="connsiteX0" fmla="*/ 0 w 2209800"/>
            <a:gd name="connsiteY0" fmla="*/ 0 h 30641"/>
            <a:gd name="connsiteX1" fmla="*/ 342900 w 2209800"/>
            <a:gd name="connsiteY1" fmla="*/ 7620 h 30641"/>
            <a:gd name="connsiteX2" fmla="*/ 716280 w 2209800"/>
            <a:gd name="connsiteY2" fmla="*/ 22860 h 30641"/>
            <a:gd name="connsiteX3" fmla="*/ 1066800 w 2209800"/>
            <a:gd name="connsiteY3" fmla="*/ 30480 h 30641"/>
            <a:gd name="connsiteX4" fmla="*/ 1150620 w 2209800"/>
            <a:gd name="connsiteY4" fmla="*/ 30480 h 30641"/>
            <a:gd name="connsiteX5" fmla="*/ 1577340 w 2209800"/>
            <a:gd name="connsiteY5" fmla="*/ 22860 h 30641"/>
            <a:gd name="connsiteX6" fmla="*/ 1821180 w 2209800"/>
            <a:gd name="connsiteY6" fmla="*/ 30480 h 30641"/>
            <a:gd name="connsiteX7" fmla="*/ 2209800 w 2209800"/>
            <a:gd name="connsiteY7" fmla="*/ 22860 h 30641"/>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50620 w 2209800"/>
            <a:gd name="connsiteY4" fmla="*/ 30480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30590"/>
            <a:gd name="connsiteX1" fmla="*/ 342900 w 2209800"/>
            <a:gd name="connsiteY1" fmla="*/ 7620 h 30590"/>
            <a:gd name="connsiteX2" fmla="*/ 716280 w 2209800"/>
            <a:gd name="connsiteY2" fmla="*/ 22860 h 30590"/>
            <a:gd name="connsiteX3" fmla="*/ 1011939 w 2209800"/>
            <a:gd name="connsiteY3" fmla="*/ 19490 h 30590"/>
            <a:gd name="connsiteX4" fmla="*/ 1183537 w 2209800"/>
            <a:gd name="connsiteY4" fmla="*/ 15827 h 30590"/>
            <a:gd name="connsiteX5" fmla="*/ 1577340 w 2209800"/>
            <a:gd name="connsiteY5" fmla="*/ 22860 h 30590"/>
            <a:gd name="connsiteX6" fmla="*/ 1821180 w 2209800"/>
            <a:gd name="connsiteY6" fmla="*/ 30480 h 30590"/>
            <a:gd name="connsiteX7" fmla="*/ 2209800 w 2209800"/>
            <a:gd name="connsiteY7" fmla="*/ 22860 h 30590"/>
            <a:gd name="connsiteX0" fmla="*/ 0 w 2209800"/>
            <a:gd name="connsiteY0" fmla="*/ 0 h 23320"/>
            <a:gd name="connsiteX1" fmla="*/ 342900 w 2209800"/>
            <a:gd name="connsiteY1" fmla="*/ 7620 h 23320"/>
            <a:gd name="connsiteX2" fmla="*/ 716280 w 2209800"/>
            <a:gd name="connsiteY2" fmla="*/ 22860 h 23320"/>
            <a:gd name="connsiteX3" fmla="*/ 1011939 w 2209800"/>
            <a:gd name="connsiteY3" fmla="*/ 19490 h 23320"/>
            <a:gd name="connsiteX4" fmla="*/ 1183537 w 2209800"/>
            <a:gd name="connsiteY4" fmla="*/ 15827 h 23320"/>
            <a:gd name="connsiteX5" fmla="*/ 1577340 w 2209800"/>
            <a:gd name="connsiteY5" fmla="*/ 22860 h 23320"/>
            <a:gd name="connsiteX6" fmla="*/ 1759004 w 2209800"/>
            <a:gd name="connsiteY6" fmla="*/ 15826 h 23320"/>
            <a:gd name="connsiteX7" fmla="*/ 2209800 w 2209800"/>
            <a:gd name="connsiteY7" fmla="*/ 22860 h 23320"/>
            <a:gd name="connsiteX0" fmla="*/ 0 w 2209800"/>
            <a:gd name="connsiteY0" fmla="*/ 0 h 23488"/>
            <a:gd name="connsiteX1" fmla="*/ 342900 w 2209800"/>
            <a:gd name="connsiteY1" fmla="*/ 7620 h 23488"/>
            <a:gd name="connsiteX2" fmla="*/ 716280 w 2209800"/>
            <a:gd name="connsiteY2" fmla="*/ 22860 h 23488"/>
            <a:gd name="connsiteX3" fmla="*/ 1011939 w 2209800"/>
            <a:gd name="connsiteY3" fmla="*/ 19490 h 23488"/>
            <a:gd name="connsiteX4" fmla="*/ 1183537 w 2209800"/>
            <a:gd name="connsiteY4" fmla="*/ 15827 h 23488"/>
            <a:gd name="connsiteX5" fmla="*/ 1577340 w 2209800"/>
            <a:gd name="connsiteY5" fmla="*/ 22860 h 23488"/>
            <a:gd name="connsiteX6" fmla="*/ 1813865 w 2209800"/>
            <a:gd name="connsiteY6" fmla="*/ 23153 h 23488"/>
            <a:gd name="connsiteX7" fmla="*/ 2209800 w 2209800"/>
            <a:gd name="connsiteY7" fmla="*/ 22860 h 23488"/>
            <a:gd name="connsiteX0" fmla="*/ 0 w 2209800"/>
            <a:gd name="connsiteY0" fmla="*/ 0 h 23563"/>
            <a:gd name="connsiteX1" fmla="*/ 342900 w 2209800"/>
            <a:gd name="connsiteY1" fmla="*/ 7620 h 23563"/>
            <a:gd name="connsiteX2" fmla="*/ 716280 w 2209800"/>
            <a:gd name="connsiteY2" fmla="*/ 22860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563"/>
            <a:gd name="connsiteX1" fmla="*/ 342900 w 2209800"/>
            <a:gd name="connsiteY1" fmla="*/ 7620 h 23563"/>
            <a:gd name="connsiteX2" fmla="*/ 683364 w 2209800"/>
            <a:gd name="connsiteY2" fmla="*/ 15533 h 23563"/>
            <a:gd name="connsiteX3" fmla="*/ 1011939 w 2209800"/>
            <a:gd name="connsiteY3" fmla="*/ 19490 h 23563"/>
            <a:gd name="connsiteX4" fmla="*/ 1227426 w 2209800"/>
            <a:gd name="connsiteY4" fmla="*/ 19491 h 23563"/>
            <a:gd name="connsiteX5" fmla="*/ 1577340 w 2209800"/>
            <a:gd name="connsiteY5" fmla="*/ 22860 h 23563"/>
            <a:gd name="connsiteX6" fmla="*/ 1813865 w 2209800"/>
            <a:gd name="connsiteY6" fmla="*/ 23153 h 23563"/>
            <a:gd name="connsiteX7" fmla="*/ 2209800 w 2209800"/>
            <a:gd name="connsiteY7" fmla="*/ 22860 h 23563"/>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831"/>
            <a:gd name="connsiteX1" fmla="*/ 342900 w 2209800"/>
            <a:gd name="connsiteY1" fmla="*/ 7620 h 23831"/>
            <a:gd name="connsiteX2" fmla="*/ 683364 w 2209800"/>
            <a:gd name="connsiteY2" fmla="*/ 15533 h 23831"/>
            <a:gd name="connsiteX3" fmla="*/ 1008282 w 2209800"/>
            <a:gd name="connsiteY3" fmla="*/ 4836 h 23831"/>
            <a:gd name="connsiteX4" fmla="*/ 1227426 w 2209800"/>
            <a:gd name="connsiteY4" fmla="*/ 19491 h 23831"/>
            <a:gd name="connsiteX5" fmla="*/ 1577340 w 2209800"/>
            <a:gd name="connsiteY5" fmla="*/ 22860 h 23831"/>
            <a:gd name="connsiteX6" fmla="*/ 1813865 w 2209800"/>
            <a:gd name="connsiteY6" fmla="*/ 23153 h 23831"/>
            <a:gd name="connsiteX7" fmla="*/ 2209800 w 2209800"/>
            <a:gd name="connsiteY7" fmla="*/ 22860 h 2383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741"/>
            <a:gd name="connsiteX1" fmla="*/ 342900 w 2209800"/>
            <a:gd name="connsiteY1" fmla="*/ 7620 h 23741"/>
            <a:gd name="connsiteX2" fmla="*/ 683364 w 2209800"/>
            <a:gd name="connsiteY2" fmla="*/ 15533 h 23741"/>
            <a:gd name="connsiteX3" fmla="*/ 935134 w 2209800"/>
            <a:gd name="connsiteY3" fmla="*/ 8500 h 23741"/>
            <a:gd name="connsiteX4" fmla="*/ 1227426 w 2209800"/>
            <a:gd name="connsiteY4" fmla="*/ 19491 h 23741"/>
            <a:gd name="connsiteX5" fmla="*/ 1577340 w 2209800"/>
            <a:gd name="connsiteY5" fmla="*/ 22860 h 23741"/>
            <a:gd name="connsiteX6" fmla="*/ 1813865 w 2209800"/>
            <a:gd name="connsiteY6" fmla="*/ 23153 h 23741"/>
            <a:gd name="connsiteX7" fmla="*/ 2209800 w 2209800"/>
            <a:gd name="connsiteY7" fmla="*/ 22860 h 23741"/>
            <a:gd name="connsiteX0" fmla="*/ 0 w 2209800"/>
            <a:gd name="connsiteY0" fmla="*/ 0 h 23540"/>
            <a:gd name="connsiteX1" fmla="*/ 342900 w 2209800"/>
            <a:gd name="connsiteY1" fmla="*/ 7620 h 23540"/>
            <a:gd name="connsiteX2" fmla="*/ 683364 w 2209800"/>
            <a:gd name="connsiteY2" fmla="*/ 15533 h 23540"/>
            <a:gd name="connsiteX3" fmla="*/ 946107 w 2209800"/>
            <a:gd name="connsiteY3" fmla="*/ 19490 h 23540"/>
            <a:gd name="connsiteX4" fmla="*/ 1227426 w 2209800"/>
            <a:gd name="connsiteY4" fmla="*/ 19491 h 23540"/>
            <a:gd name="connsiteX5" fmla="*/ 1577340 w 2209800"/>
            <a:gd name="connsiteY5" fmla="*/ 22860 h 23540"/>
            <a:gd name="connsiteX6" fmla="*/ 1813865 w 2209800"/>
            <a:gd name="connsiteY6" fmla="*/ 23153 h 23540"/>
            <a:gd name="connsiteX7" fmla="*/ 2209800 w 2209800"/>
            <a:gd name="connsiteY7" fmla="*/ 22860 h 23540"/>
            <a:gd name="connsiteX0" fmla="*/ 0 w 2209800"/>
            <a:gd name="connsiteY0" fmla="*/ 0 h 23598"/>
            <a:gd name="connsiteX1" fmla="*/ 342900 w 2209800"/>
            <a:gd name="connsiteY1" fmla="*/ 7620 h 23598"/>
            <a:gd name="connsiteX2" fmla="*/ 683364 w 2209800"/>
            <a:gd name="connsiteY2" fmla="*/ 15533 h 23598"/>
            <a:gd name="connsiteX3" fmla="*/ 913191 w 2209800"/>
            <a:gd name="connsiteY3" fmla="*/ 15827 h 23598"/>
            <a:gd name="connsiteX4" fmla="*/ 1227426 w 2209800"/>
            <a:gd name="connsiteY4" fmla="*/ 19491 h 23598"/>
            <a:gd name="connsiteX5" fmla="*/ 1577340 w 2209800"/>
            <a:gd name="connsiteY5" fmla="*/ 22860 h 23598"/>
            <a:gd name="connsiteX6" fmla="*/ 1813865 w 2209800"/>
            <a:gd name="connsiteY6" fmla="*/ 23153 h 23598"/>
            <a:gd name="connsiteX7" fmla="*/ 2209800 w 2209800"/>
            <a:gd name="connsiteY7" fmla="*/ 22860 h 23598"/>
            <a:gd name="connsiteX0" fmla="*/ 0 w 2194116"/>
            <a:gd name="connsiteY0" fmla="*/ 0 h 19670"/>
            <a:gd name="connsiteX1" fmla="*/ 327216 w 2194116"/>
            <a:gd name="connsiteY1" fmla="*/ 3692 h 19670"/>
            <a:gd name="connsiteX2" fmla="*/ 667680 w 2194116"/>
            <a:gd name="connsiteY2" fmla="*/ 11605 h 19670"/>
            <a:gd name="connsiteX3" fmla="*/ 897507 w 2194116"/>
            <a:gd name="connsiteY3" fmla="*/ 11899 h 19670"/>
            <a:gd name="connsiteX4" fmla="*/ 1211742 w 2194116"/>
            <a:gd name="connsiteY4" fmla="*/ 15563 h 19670"/>
            <a:gd name="connsiteX5" fmla="*/ 1561656 w 2194116"/>
            <a:gd name="connsiteY5" fmla="*/ 18932 h 19670"/>
            <a:gd name="connsiteX6" fmla="*/ 1798181 w 2194116"/>
            <a:gd name="connsiteY6" fmla="*/ 19225 h 19670"/>
            <a:gd name="connsiteX7" fmla="*/ 2194116 w 2194116"/>
            <a:gd name="connsiteY7" fmla="*/ 18932 h 19670"/>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8093 h 15979"/>
            <a:gd name="connsiteX1" fmla="*/ 280166 w 2147066"/>
            <a:gd name="connsiteY1" fmla="*/ 1 h 15979"/>
            <a:gd name="connsiteX2" fmla="*/ 620630 w 2147066"/>
            <a:gd name="connsiteY2" fmla="*/ 7914 h 15979"/>
            <a:gd name="connsiteX3" fmla="*/ 850457 w 2147066"/>
            <a:gd name="connsiteY3" fmla="*/ 8208 h 15979"/>
            <a:gd name="connsiteX4" fmla="*/ 1164692 w 2147066"/>
            <a:gd name="connsiteY4" fmla="*/ 11872 h 15979"/>
            <a:gd name="connsiteX5" fmla="*/ 1514606 w 2147066"/>
            <a:gd name="connsiteY5" fmla="*/ 15241 h 15979"/>
            <a:gd name="connsiteX6" fmla="*/ 1751131 w 2147066"/>
            <a:gd name="connsiteY6" fmla="*/ 15534 h 15979"/>
            <a:gd name="connsiteX7" fmla="*/ 2147066 w 2147066"/>
            <a:gd name="connsiteY7" fmla="*/ 15241 h 15979"/>
            <a:gd name="connsiteX0" fmla="*/ 0 w 2147066"/>
            <a:gd name="connsiteY0" fmla="*/ 781 h 8667"/>
            <a:gd name="connsiteX1" fmla="*/ 288008 w 2147066"/>
            <a:gd name="connsiteY1" fmla="*/ 545 h 8667"/>
            <a:gd name="connsiteX2" fmla="*/ 620630 w 2147066"/>
            <a:gd name="connsiteY2" fmla="*/ 602 h 8667"/>
            <a:gd name="connsiteX3" fmla="*/ 850457 w 2147066"/>
            <a:gd name="connsiteY3" fmla="*/ 896 h 8667"/>
            <a:gd name="connsiteX4" fmla="*/ 1164692 w 2147066"/>
            <a:gd name="connsiteY4" fmla="*/ 4560 h 8667"/>
            <a:gd name="connsiteX5" fmla="*/ 1514606 w 2147066"/>
            <a:gd name="connsiteY5" fmla="*/ 7929 h 8667"/>
            <a:gd name="connsiteX6" fmla="*/ 1751131 w 2147066"/>
            <a:gd name="connsiteY6" fmla="*/ 8222 h 8667"/>
            <a:gd name="connsiteX7" fmla="*/ 2147066 w 2147066"/>
            <a:gd name="connsiteY7" fmla="*/ 7929 h 8667"/>
            <a:gd name="connsiteX0" fmla="*/ 0 w 10000"/>
            <a:gd name="connsiteY0" fmla="*/ 5417 h 14093"/>
            <a:gd name="connsiteX1" fmla="*/ 1341 w 10000"/>
            <a:gd name="connsiteY1" fmla="*/ 5145 h 14093"/>
            <a:gd name="connsiteX2" fmla="*/ 2891 w 10000"/>
            <a:gd name="connsiteY2" fmla="*/ 5211 h 14093"/>
            <a:gd name="connsiteX3" fmla="*/ 3961 w 10000"/>
            <a:gd name="connsiteY3" fmla="*/ 5550 h 14093"/>
            <a:gd name="connsiteX4" fmla="*/ 5425 w 10000"/>
            <a:gd name="connsiteY4" fmla="*/ 9777 h 14093"/>
            <a:gd name="connsiteX5" fmla="*/ 7025 w 10000"/>
            <a:gd name="connsiteY5" fmla="*/ 90 h 14093"/>
            <a:gd name="connsiteX6" fmla="*/ 8156 w 10000"/>
            <a:gd name="connsiteY6" fmla="*/ 14003 h 14093"/>
            <a:gd name="connsiteX7" fmla="*/ 10000 w 10000"/>
            <a:gd name="connsiteY7" fmla="*/ 13664 h 14093"/>
            <a:gd name="connsiteX0" fmla="*/ 0 w 10000"/>
            <a:gd name="connsiteY0" fmla="*/ 5417 h 14093"/>
            <a:gd name="connsiteX1" fmla="*/ 1341 w 10000"/>
            <a:gd name="connsiteY1" fmla="*/ 5145 h 14093"/>
            <a:gd name="connsiteX2" fmla="*/ 2891 w 10000"/>
            <a:gd name="connsiteY2" fmla="*/ 5211 h 14093"/>
            <a:gd name="connsiteX3" fmla="*/ 5425 w 10000"/>
            <a:gd name="connsiteY3" fmla="*/ 9777 h 14093"/>
            <a:gd name="connsiteX4" fmla="*/ 7025 w 10000"/>
            <a:gd name="connsiteY4" fmla="*/ 90 h 14093"/>
            <a:gd name="connsiteX5" fmla="*/ 8156 w 10000"/>
            <a:gd name="connsiteY5" fmla="*/ 14003 h 14093"/>
            <a:gd name="connsiteX6" fmla="*/ 10000 w 10000"/>
            <a:gd name="connsiteY6" fmla="*/ 13664 h 14093"/>
            <a:gd name="connsiteX0" fmla="*/ 0 w 10000"/>
            <a:gd name="connsiteY0" fmla="*/ 902 h 9488"/>
            <a:gd name="connsiteX1" fmla="*/ 1341 w 10000"/>
            <a:gd name="connsiteY1" fmla="*/ 630 h 9488"/>
            <a:gd name="connsiteX2" fmla="*/ 2891 w 10000"/>
            <a:gd name="connsiteY2" fmla="*/ 696 h 9488"/>
            <a:gd name="connsiteX3" fmla="*/ 5425 w 10000"/>
            <a:gd name="connsiteY3" fmla="*/ 5262 h 9488"/>
            <a:gd name="connsiteX4" fmla="*/ 8156 w 10000"/>
            <a:gd name="connsiteY4" fmla="*/ 9488 h 9488"/>
            <a:gd name="connsiteX5" fmla="*/ 10000 w 10000"/>
            <a:gd name="connsiteY5" fmla="*/ 9149 h 9488"/>
            <a:gd name="connsiteX0" fmla="*/ 0 w 10000"/>
            <a:gd name="connsiteY0" fmla="*/ 950 h 9642"/>
            <a:gd name="connsiteX1" fmla="*/ 1341 w 10000"/>
            <a:gd name="connsiteY1" fmla="*/ 663 h 9642"/>
            <a:gd name="connsiteX2" fmla="*/ 2891 w 10000"/>
            <a:gd name="connsiteY2" fmla="*/ 733 h 9642"/>
            <a:gd name="connsiteX3" fmla="*/ 5425 w 10000"/>
            <a:gd name="connsiteY3" fmla="*/ 5545 h 9642"/>
            <a:gd name="connsiteX4" fmla="*/ 10000 w 10000"/>
            <a:gd name="connsiteY4" fmla="*/ 9642 h 9642"/>
            <a:gd name="connsiteX0" fmla="*/ 0 w 10000"/>
            <a:gd name="connsiteY0" fmla="*/ 985 h 10000"/>
            <a:gd name="connsiteX1" fmla="*/ 1341 w 10000"/>
            <a:gd name="connsiteY1" fmla="*/ 688 h 10000"/>
            <a:gd name="connsiteX2" fmla="*/ 5425 w 10000"/>
            <a:gd name="connsiteY2" fmla="*/ 5751 h 10000"/>
            <a:gd name="connsiteX3" fmla="*/ 10000 w 10000"/>
            <a:gd name="connsiteY3" fmla="*/ 10000 h 10000"/>
            <a:gd name="connsiteX0" fmla="*/ 0 w 10000"/>
            <a:gd name="connsiteY0" fmla="*/ 0 h 9015"/>
            <a:gd name="connsiteX1" fmla="*/ 5425 w 10000"/>
            <a:gd name="connsiteY1" fmla="*/ 4766 h 9015"/>
            <a:gd name="connsiteX2" fmla="*/ 10000 w 10000"/>
            <a:gd name="connsiteY2" fmla="*/ 9015 h 9015"/>
            <a:gd name="connsiteX0" fmla="*/ 0 w 10000"/>
            <a:gd name="connsiteY0" fmla="*/ 0 h 10000"/>
            <a:gd name="connsiteX1" fmla="*/ 5425 w 10000"/>
            <a:gd name="connsiteY1" fmla="*/ 5287 h 10000"/>
            <a:gd name="connsiteX2" fmla="*/ 10000 w 10000"/>
            <a:gd name="connsiteY2" fmla="*/ 10000 h 10000"/>
            <a:gd name="connsiteX0" fmla="*/ 0 w 10000"/>
            <a:gd name="connsiteY0" fmla="*/ 0 h 10000"/>
            <a:gd name="connsiteX1" fmla="*/ 10000 w 10000"/>
            <a:gd name="connsiteY1" fmla="*/ 10000 h 10000"/>
            <a:gd name="connsiteX0" fmla="*/ 0 w 10146"/>
            <a:gd name="connsiteY0" fmla="*/ 287 h 287"/>
            <a:gd name="connsiteX1" fmla="*/ 10146 w 10146"/>
            <a:gd name="connsiteY1" fmla="*/ 0 h 287"/>
          </a:gdLst>
          <a:ahLst/>
          <a:cxnLst>
            <a:cxn ang="0">
              <a:pos x="connsiteX0" y="connsiteY0"/>
            </a:cxn>
            <a:cxn ang="0">
              <a:pos x="connsiteX1" y="connsiteY1"/>
            </a:cxn>
          </a:cxnLst>
          <a:rect l="l" t="t" r="r" b="b"/>
          <a:pathLst>
            <a:path w="10146" h="287">
              <a:moveTo>
                <a:pt x="0" y="287"/>
              </a:moveTo>
              <a:lnTo>
                <a:pt x="10146" y="0"/>
              </a:lnTo>
            </a:path>
          </a:pathLst>
        </a:cu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186601</xdr:colOff>
      <xdr:row>8</xdr:row>
      <xdr:rowOff>8328</xdr:rowOff>
    </xdr:from>
    <xdr:to>
      <xdr:col>16</xdr:col>
      <xdr:colOff>167993</xdr:colOff>
      <xdr:row>9</xdr:row>
      <xdr:rowOff>24100</xdr:rowOff>
    </xdr:to>
    <xdr:sp macro="" textlink="">
      <xdr:nvSpPr>
        <xdr:cNvPr id="4" name="正方形/長方形 3"/>
        <xdr:cNvSpPr/>
      </xdr:nvSpPr>
      <xdr:spPr>
        <a:xfrm>
          <a:off x="4027081" y="1532328"/>
          <a:ext cx="484312" cy="191032"/>
        </a:xfrm>
        <a:prstGeom prst="rect">
          <a:avLst/>
        </a:prstGeom>
        <a:noFill/>
        <a:ln w="2857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AD18"/>
    <pageSetUpPr fitToPage="1"/>
  </sheetPr>
  <dimension ref="A1:AM115"/>
  <sheetViews>
    <sheetView showGridLines="0" showRowColHeaders="0" tabSelected="1" zoomScaleNormal="100" zoomScaleSheetLayoutView="100" workbookViewId="0">
      <selection sqref="A1:XFD1048576"/>
    </sheetView>
  </sheetViews>
  <sheetFormatPr defaultColWidth="3.75" defaultRowHeight="13.5" x14ac:dyDescent="0.15"/>
  <cols>
    <col min="8" max="8" width="6" customWidth="1"/>
    <col min="9" max="9" width="4.5" customWidth="1"/>
    <col min="11" max="11" width="2.625" customWidth="1"/>
    <col min="12" max="12" width="4.25" customWidth="1"/>
    <col min="13" max="13" width="4.625" customWidth="1"/>
    <col min="14" max="14" width="3.75" customWidth="1"/>
    <col min="15" max="15" width="3.875" bestFit="1" customWidth="1"/>
    <col min="16" max="16" width="3.5" customWidth="1"/>
    <col min="17" max="17" width="11.25" customWidth="1"/>
    <col min="18" max="18" width="5.375" customWidth="1"/>
    <col min="19" max="19" width="10.5" bestFit="1" customWidth="1"/>
    <col min="21" max="21" width="4.375" customWidth="1"/>
    <col min="24" max="24" width="11.625" customWidth="1"/>
    <col min="25" max="25" width="3.75" customWidth="1"/>
    <col min="35" max="35" width="0" hidden="1" customWidth="1"/>
    <col min="36" max="36" width="8.625" hidden="1" customWidth="1"/>
    <col min="37" max="37" width="9.25" hidden="1" customWidth="1"/>
    <col min="38" max="38" width="8" hidden="1" customWidth="1"/>
    <col min="39" max="39" width="7" hidden="1" customWidth="1"/>
    <col min="40" max="55" width="3.75" customWidth="1"/>
  </cols>
  <sheetData>
    <row r="1" spans="1:39" ht="24" customHeight="1" x14ac:dyDescent="0.15">
      <c r="D1" s="40" t="s">
        <v>28</v>
      </c>
      <c r="E1" s="40"/>
      <c r="AJ1" s="55" t="s">
        <v>10</v>
      </c>
      <c r="AK1" s="62" t="s">
        <v>11</v>
      </c>
      <c r="AL1" s="62" t="s">
        <v>12</v>
      </c>
      <c r="AM1" s="62" t="s">
        <v>17</v>
      </c>
    </row>
    <row r="2" spans="1:39" ht="13.15" customHeight="1" x14ac:dyDescent="0.15">
      <c r="A2" s="78"/>
      <c r="B2" s="78"/>
      <c r="C2" s="78"/>
      <c r="AH2" s="78"/>
      <c r="AI2" s="56" t="s">
        <v>4</v>
      </c>
      <c r="AJ2" s="57">
        <v>252600</v>
      </c>
      <c r="AK2" s="57">
        <v>842000</v>
      </c>
      <c r="AL2" s="57">
        <v>140100</v>
      </c>
      <c r="AM2" s="57">
        <v>70000</v>
      </c>
    </row>
    <row r="3" spans="1:39" ht="13.9" customHeight="1" x14ac:dyDescent="0.15">
      <c r="A3" s="78"/>
      <c r="B3" s="78"/>
      <c r="C3" s="78"/>
      <c r="E3" t="s">
        <v>64</v>
      </c>
      <c r="AH3" s="78"/>
      <c r="AI3" s="56" t="s">
        <v>6</v>
      </c>
      <c r="AJ3" s="57">
        <v>167400</v>
      </c>
      <c r="AK3" s="57">
        <v>558000</v>
      </c>
      <c r="AL3" s="57">
        <v>93000</v>
      </c>
      <c r="AM3" s="57">
        <v>53000</v>
      </c>
    </row>
    <row r="4" spans="1:39" ht="13.9" customHeight="1" x14ac:dyDescent="0.15">
      <c r="A4" s="78"/>
      <c r="B4" s="78"/>
      <c r="C4" s="78"/>
      <c r="AH4" s="78"/>
      <c r="AI4" s="56" t="s">
        <v>7</v>
      </c>
      <c r="AJ4" s="57">
        <v>80100</v>
      </c>
      <c r="AK4" s="57">
        <v>267000</v>
      </c>
      <c r="AL4" s="57">
        <v>44400</v>
      </c>
      <c r="AM4" s="57">
        <v>35000</v>
      </c>
    </row>
    <row r="5" spans="1:39" ht="13.9" customHeight="1" thickBot="1" x14ac:dyDescent="0.2">
      <c r="A5" s="78"/>
      <c r="B5" s="78"/>
      <c r="C5" s="78"/>
      <c r="I5" s="80" t="s">
        <v>23</v>
      </c>
      <c r="J5" s="80"/>
      <c r="K5" s="80"/>
      <c r="O5" s="2"/>
      <c r="P5" s="38" t="s">
        <v>68</v>
      </c>
      <c r="Q5" s="38"/>
      <c r="U5" t="s">
        <v>65</v>
      </c>
      <c r="AH5" s="78"/>
      <c r="AI5" s="56" t="s">
        <v>8</v>
      </c>
      <c r="AJ5" s="57">
        <v>57600</v>
      </c>
      <c r="AK5" s="56"/>
      <c r="AL5" s="57">
        <v>44400</v>
      </c>
      <c r="AM5" s="57">
        <v>35000</v>
      </c>
    </row>
    <row r="6" spans="1:39" ht="13.9" customHeight="1" thickTop="1" thickBot="1" x14ac:dyDescent="0.2">
      <c r="A6" s="78"/>
      <c r="B6" s="78"/>
      <c r="C6" s="78"/>
      <c r="I6" s="84">
        <v>1000000</v>
      </c>
      <c r="J6" s="85"/>
      <c r="K6" s="85"/>
      <c r="L6" s="85"/>
      <c r="M6" s="5" t="s">
        <v>0</v>
      </c>
      <c r="N6" s="3"/>
      <c r="O6" s="64" t="s">
        <v>24</v>
      </c>
      <c r="P6" s="64"/>
      <c r="Q6" s="63">
        <f>I6*0.3</f>
        <v>300000</v>
      </c>
      <c r="R6" s="5" t="s">
        <v>0</v>
      </c>
      <c r="U6" t="s">
        <v>66</v>
      </c>
      <c r="AH6" s="78"/>
      <c r="AI6" s="56" t="s">
        <v>9</v>
      </c>
      <c r="AJ6" s="57">
        <v>35400</v>
      </c>
      <c r="AK6" s="56"/>
      <c r="AL6" s="57">
        <v>24600</v>
      </c>
      <c r="AM6" s="57">
        <v>35000</v>
      </c>
    </row>
    <row r="7" spans="1:39" ht="13.9" customHeight="1" thickTop="1" x14ac:dyDescent="0.15">
      <c r="A7" s="78"/>
      <c r="B7" s="78"/>
      <c r="C7" s="78"/>
      <c r="AH7" s="78"/>
      <c r="AI7" s="56"/>
      <c r="AJ7" s="57"/>
      <c r="AK7" s="56"/>
      <c r="AL7" s="57"/>
      <c r="AM7" s="57"/>
    </row>
    <row r="8" spans="1:39" ht="13.9" customHeight="1" x14ac:dyDescent="0.15">
      <c r="A8" s="78"/>
      <c r="B8" s="78"/>
      <c r="C8" s="78"/>
      <c r="E8" t="s">
        <v>67</v>
      </c>
      <c r="AH8" s="78"/>
    </row>
    <row r="9" spans="1:39" ht="13.9" customHeight="1" x14ac:dyDescent="0.15">
      <c r="A9" s="78"/>
      <c r="B9" s="78"/>
      <c r="C9" s="78"/>
      <c r="E9" t="s">
        <v>69</v>
      </c>
      <c r="AH9" s="78"/>
    </row>
    <row r="10" spans="1:39" ht="13.9" customHeight="1" x14ac:dyDescent="0.15">
      <c r="E10" t="s">
        <v>70</v>
      </c>
      <c r="I10" s="81"/>
      <c r="J10" s="81"/>
      <c r="K10" s="81"/>
      <c r="L10" s="81"/>
      <c r="M10" s="81"/>
      <c r="N10" s="81"/>
      <c r="O10" s="81"/>
      <c r="P10" s="81"/>
      <c r="Q10" s="81"/>
      <c r="R10" s="3"/>
      <c r="S10" s="3"/>
      <c r="T10" s="3"/>
      <c r="U10" s="3"/>
      <c r="V10" s="3"/>
      <c r="X10" s="66" t="s">
        <v>63</v>
      </c>
      <c r="AI10" s="6"/>
    </row>
    <row r="11" spans="1:39" x14ac:dyDescent="0.15">
      <c r="R11" s="46"/>
      <c r="X11" s="66" t="s">
        <v>62</v>
      </c>
      <c r="AI11" s="6"/>
    </row>
    <row r="12" spans="1:39" x14ac:dyDescent="0.15">
      <c r="R12" s="49"/>
      <c r="W12" s="104" t="s">
        <v>37</v>
      </c>
      <c r="X12" s="104"/>
      <c r="Y12" s="104"/>
      <c r="Z12" s="104"/>
      <c r="AA12" s="104"/>
    </row>
    <row r="13" spans="1:39" ht="13.9" customHeight="1" thickBot="1" x14ac:dyDescent="0.2">
      <c r="W13" s="92" t="s">
        <v>35</v>
      </c>
      <c r="X13" s="92"/>
      <c r="Y13" s="92"/>
      <c r="Z13" s="92"/>
      <c r="AA13" s="92"/>
      <c r="AB13" s="2"/>
    </row>
    <row r="14" spans="1:39" ht="14.25" thickTop="1" x14ac:dyDescent="0.15">
      <c r="C14" s="7"/>
      <c r="D14" s="8"/>
      <c r="E14" s="8"/>
      <c r="F14" s="8"/>
      <c r="G14" s="52"/>
      <c r="H14" s="52"/>
      <c r="I14" s="52"/>
      <c r="J14" s="52"/>
      <c r="K14" s="52"/>
      <c r="L14" s="52"/>
      <c r="M14" s="52"/>
      <c r="N14" s="52"/>
      <c r="O14" s="52"/>
      <c r="P14" s="52"/>
      <c r="Q14" s="8"/>
      <c r="R14" s="8"/>
      <c r="S14" s="8"/>
      <c r="T14" s="8"/>
      <c r="U14" s="9"/>
      <c r="V14" s="65"/>
      <c r="W14" s="58" t="s">
        <v>36</v>
      </c>
      <c r="X14" s="58"/>
      <c r="Y14" s="58"/>
      <c r="Z14" s="58"/>
      <c r="AA14" s="58"/>
      <c r="AB14" s="2"/>
      <c r="AC14" s="97" t="s">
        <v>34</v>
      </c>
      <c r="AD14" s="97"/>
      <c r="AE14" s="97"/>
      <c r="AF14" s="97"/>
    </row>
    <row r="15" spans="1:39" x14ac:dyDescent="0.15">
      <c r="C15" s="10"/>
      <c r="D15" s="3"/>
      <c r="E15" s="3"/>
      <c r="F15" s="3"/>
      <c r="G15" s="53" t="s">
        <v>27</v>
      </c>
      <c r="H15" s="53"/>
      <c r="I15" s="53"/>
      <c r="J15" s="53"/>
      <c r="K15" s="53"/>
      <c r="L15" s="53"/>
      <c r="M15" s="53"/>
      <c r="N15" s="53"/>
      <c r="O15" s="53"/>
      <c r="P15" s="53"/>
      <c r="Q15" s="3"/>
      <c r="R15" s="92" t="s">
        <v>32</v>
      </c>
      <c r="S15" s="92"/>
      <c r="T15" s="92"/>
      <c r="U15" s="11"/>
      <c r="V15" s="3"/>
      <c r="W15" s="106" t="s">
        <v>49</v>
      </c>
      <c r="X15" s="106"/>
      <c r="Y15" s="106"/>
      <c r="Z15" s="106"/>
      <c r="AA15" s="106"/>
      <c r="AC15" s="97"/>
      <c r="AD15" s="97"/>
      <c r="AE15" s="97"/>
      <c r="AF15" s="97"/>
      <c r="AI15" s="6"/>
    </row>
    <row r="16" spans="1:39" ht="10.15" customHeight="1" x14ac:dyDescent="0.15">
      <c r="C16" s="10"/>
      <c r="D16" s="3"/>
      <c r="E16" s="3"/>
      <c r="F16" s="3"/>
      <c r="G16" s="3"/>
      <c r="H16" s="3"/>
      <c r="I16" s="3"/>
      <c r="J16" s="3"/>
      <c r="K16" s="3"/>
      <c r="L16" s="3"/>
      <c r="M16" s="3"/>
      <c r="N16" s="3"/>
      <c r="O16" s="3"/>
      <c r="P16" s="3"/>
      <c r="Q16" s="3"/>
      <c r="R16" s="79"/>
      <c r="S16" s="69" t="s">
        <v>15</v>
      </c>
      <c r="T16" s="3"/>
      <c r="U16" s="11"/>
      <c r="V16" s="3"/>
      <c r="X16" s="98" t="s">
        <v>15</v>
      </c>
      <c r="Y16" s="98"/>
      <c r="Z16" s="59"/>
      <c r="AD16" s="98" t="s">
        <v>15</v>
      </c>
      <c r="AE16" s="98"/>
    </row>
    <row r="17" spans="3:35" ht="19.899999999999999" customHeight="1" x14ac:dyDescent="0.15">
      <c r="C17" s="10"/>
      <c r="D17" s="58" t="s">
        <v>1</v>
      </c>
      <c r="E17" s="58"/>
      <c r="F17" s="3"/>
      <c r="G17" s="41" t="s">
        <v>4</v>
      </c>
      <c r="H17" s="3" t="s">
        <v>2</v>
      </c>
      <c r="I17" s="3"/>
      <c r="J17" s="3"/>
      <c r="K17" s="3" t="s">
        <v>3</v>
      </c>
      <c r="L17" s="3"/>
      <c r="M17" s="3"/>
      <c r="N17" s="3"/>
      <c r="O17" s="3"/>
      <c r="P17" s="3"/>
      <c r="Q17" s="3"/>
      <c r="R17" s="12"/>
      <c r="S17" s="12"/>
      <c r="T17" s="13"/>
      <c r="U17" s="11"/>
      <c r="V17" s="3"/>
    </row>
    <row r="18" spans="3:35" ht="12" customHeight="1" x14ac:dyDescent="0.15">
      <c r="C18" s="10"/>
      <c r="D18" s="3"/>
      <c r="E18" s="3"/>
      <c r="F18" s="3"/>
      <c r="G18" s="3"/>
      <c r="H18" s="3"/>
      <c r="I18" s="3"/>
      <c r="J18" s="3"/>
      <c r="K18" s="3"/>
      <c r="L18" s="14" t="s">
        <v>25</v>
      </c>
      <c r="M18" s="3"/>
      <c r="N18" s="3"/>
      <c r="O18" s="3"/>
      <c r="P18" s="3"/>
      <c r="Q18" s="3"/>
      <c r="R18" s="15"/>
      <c r="S18" s="15"/>
      <c r="T18" s="15"/>
      <c r="U18" s="11"/>
      <c r="V18" s="3"/>
      <c r="X18" s="24"/>
      <c r="Y18" s="24"/>
      <c r="AC18" s="15"/>
      <c r="AD18" s="15"/>
      <c r="AE18" s="15"/>
      <c r="AF18" s="15"/>
    </row>
    <row r="19" spans="3:35" ht="20.25" x14ac:dyDescent="0.15">
      <c r="C19" s="10"/>
      <c r="D19" s="3"/>
      <c r="E19" s="3"/>
      <c r="F19" s="3"/>
      <c r="G19" s="3"/>
      <c r="H19" s="94">
        <f>AJ2</f>
        <v>252600</v>
      </c>
      <c r="I19" s="94"/>
      <c r="J19" s="16"/>
      <c r="K19" s="17" t="s">
        <v>13</v>
      </c>
      <c r="L19" s="86">
        <f>I6</f>
        <v>1000000</v>
      </c>
      <c r="M19" s="86"/>
      <c r="N19" s="3" t="s">
        <v>5</v>
      </c>
      <c r="O19" s="86">
        <f>AK2</f>
        <v>842000</v>
      </c>
      <c r="P19" s="86"/>
      <c r="Q19" s="3" t="s">
        <v>14</v>
      </c>
      <c r="R19" s="93">
        <f>IF((I6-O19)*0.01+H19&lt;Q6,H19+O20,"（3割負担）")</f>
        <v>254180</v>
      </c>
      <c r="S19" s="93"/>
      <c r="T19" s="93"/>
      <c r="U19" s="11"/>
      <c r="V19" s="3"/>
      <c r="X19" s="26">
        <f>IF(I6&gt;O19,Q6-R19,"0")</f>
        <v>45820</v>
      </c>
      <c r="Y19" s="24" t="s">
        <v>0</v>
      </c>
      <c r="AC19" s="93">
        <f>R19</f>
        <v>254180</v>
      </c>
      <c r="AD19" s="93"/>
      <c r="AE19" s="93"/>
      <c r="AF19" s="93"/>
      <c r="AH19" s="6"/>
      <c r="AI19" s="6"/>
    </row>
    <row r="20" spans="3:35" ht="12" customHeight="1" x14ac:dyDescent="0.15">
      <c r="C20" s="10"/>
      <c r="D20" s="3"/>
      <c r="E20" s="3"/>
      <c r="F20" s="3"/>
      <c r="G20" s="3"/>
      <c r="H20" s="3"/>
      <c r="I20" s="3"/>
      <c r="J20" s="3"/>
      <c r="K20" s="3"/>
      <c r="L20" s="3"/>
      <c r="M20" s="67" t="s">
        <v>38</v>
      </c>
      <c r="N20" s="3"/>
      <c r="O20" s="105">
        <f>IF((L19-O19)*0.01&gt;0,(L19-O19)*0.01,"0")</f>
        <v>1580</v>
      </c>
      <c r="P20" s="105"/>
      <c r="Q20" s="3"/>
      <c r="R20" s="15"/>
      <c r="S20" s="15"/>
      <c r="T20" s="15"/>
      <c r="U20" s="11"/>
      <c r="V20" s="3"/>
      <c r="X20" s="24"/>
      <c r="Y20" s="24"/>
      <c r="AC20" s="15"/>
      <c r="AD20" s="15"/>
      <c r="AE20" s="15"/>
      <c r="AF20" s="15"/>
      <c r="AH20" s="6"/>
    </row>
    <row r="21" spans="3:35" ht="19.899999999999999" customHeight="1" x14ac:dyDescent="0.15">
      <c r="C21" s="10"/>
      <c r="D21" s="58" t="s">
        <v>1</v>
      </c>
      <c r="E21" s="58"/>
      <c r="F21" s="3"/>
      <c r="G21" s="41" t="s">
        <v>6</v>
      </c>
      <c r="H21" s="3" t="s">
        <v>2</v>
      </c>
      <c r="I21" s="3"/>
      <c r="J21" s="3"/>
      <c r="K21" s="3" t="s">
        <v>3</v>
      </c>
      <c r="L21" s="3"/>
      <c r="M21" s="3"/>
      <c r="N21" s="3"/>
      <c r="O21" s="3"/>
      <c r="P21" s="3"/>
      <c r="Q21" s="3"/>
      <c r="R21" s="13"/>
      <c r="S21" s="13"/>
      <c r="T21" s="13"/>
      <c r="U21" s="19"/>
      <c r="V21" s="13"/>
      <c r="W21" s="6"/>
      <c r="X21" s="6"/>
      <c r="Y21" s="6"/>
      <c r="Z21" s="6"/>
      <c r="AA21" s="6"/>
      <c r="AB21" s="6"/>
      <c r="AC21" s="6"/>
      <c r="AD21" s="6"/>
      <c r="AE21" s="6"/>
      <c r="AF21" s="6"/>
      <c r="AG21" s="6"/>
    </row>
    <row r="22" spans="3:35" ht="12" customHeight="1" x14ac:dyDescent="0.15">
      <c r="C22" s="10"/>
      <c r="D22" s="3"/>
      <c r="E22" s="3"/>
      <c r="F22" s="3"/>
      <c r="G22" s="3"/>
      <c r="H22" s="3"/>
      <c r="I22" s="3"/>
      <c r="J22" s="3"/>
      <c r="K22" s="3"/>
      <c r="L22" s="14" t="s">
        <v>25</v>
      </c>
      <c r="M22" s="14"/>
      <c r="N22" s="3"/>
      <c r="O22" s="3"/>
      <c r="P22" s="3"/>
      <c r="Q22" s="3"/>
      <c r="R22" s="15"/>
      <c r="S22" s="15"/>
      <c r="T22" s="15"/>
      <c r="U22" s="11"/>
      <c r="V22" s="3"/>
      <c r="X22" s="24"/>
      <c r="Y22" s="24"/>
      <c r="AC22" s="15"/>
      <c r="AD22" s="15"/>
      <c r="AE22" s="15"/>
      <c r="AF22" s="15"/>
    </row>
    <row r="23" spans="3:35" ht="20.25" x14ac:dyDescent="0.15">
      <c r="C23" s="10"/>
      <c r="D23" s="3"/>
      <c r="E23" s="3"/>
      <c r="F23" s="3"/>
      <c r="G23" s="3"/>
      <c r="H23" s="94">
        <f>AJ3</f>
        <v>167400</v>
      </c>
      <c r="I23" s="94"/>
      <c r="J23" s="16"/>
      <c r="K23" s="17" t="s">
        <v>13</v>
      </c>
      <c r="L23" s="86">
        <f>L19</f>
        <v>1000000</v>
      </c>
      <c r="M23" s="86"/>
      <c r="N23" s="3" t="s">
        <v>5</v>
      </c>
      <c r="O23" s="86">
        <f>AK3</f>
        <v>558000</v>
      </c>
      <c r="P23" s="86"/>
      <c r="Q23" s="3" t="s">
        <v>14</v>
      </c>
      <c r="R23" s="93">
        <f>IF((I6-O23)*0.01+H23&lt;Q6,H23+O24,"（3割負担）")</f>
        <v>171820</v>
      </c>
      <c r="S23" s="93"/>
      <c r="T23" s="93"/>
      <c r="U23" s="11"/>
      <c r="V23" s="3"/>
      <c r="X23" s="26">
        <f>IF(I6&gt;O23,Q6-R23,"0")</f>
        <v>128180</v>
      </c>
      <c r="Y23" s="24" t="s">
        <v>0</v>
      </c>
      <c r="AC23" s="93">
        <f>R23</f>
        <v>171820</v>
      </c>
      <c r="AD23" s="93"/>
      <c r="AE23" s="93"/>
      <c r="AF23" s="93"/>
      <c r="AH23" s="6"/>
      <c r="AI23" s="6"/>
    </row>
    <row r="24" spans="3:35" ht="12" customHeight="1" x14ac:dyDescent="0.15">
      <c r="C24" s="10"/>
      <c r="D24" s="3"/>
      <c r="E24" s="3"/>
      <c r="F24" s="3"/>
      <c r="G24" s="3"/>
      <c r="H24" s="3"/>
      <c r="I24" s="3"/>
      <c r="J24" s="3"/>
      <c r="K24" s="3"/>
      <c r="L24" s="3"/>
      <c r="M24" s="67" t="s">
        <v>38</v>
      </c>
      <c r="N24" s="3"/>
      <c r="O24" s="105">
        <f>IF((L23-O23)*0.01&gt;0,(L23-O23)*0.01,"0")</f>
        <v>4420</v>
      </c>
      <c r="P24" s="105"/>
      <c r="Q24" s="3"/>
      <c r="R24" s="15"/>
      <c r="S24" s="15"/>
      <c r="T24" s="15"/>
      <c r="U24" s="11"/>
      <c r="V24" s="3"/>
      <c r="X24" s="24"/>
      <c r="Y24" s="24"/>
      <c r="AC24" s="15"/>
      <c r="AD24" s="15"/>
      <c r="AE24" s="15"/>
      <c r="AF24" s="15"/>
      <c r="AH24" s="6"/>
    </row>
    <row r="25" spans="3:35" ht="19.899999999999999" customHeight="1" x14ac:dyDescent="0.15">
      <c r="C25" s="10"/>
      <c r="D25" s="58" t="s">
        <v>1</v>
      </c>
      <c r="E25" s="58"/>
      <c r="F25" s="3"/>
      <c r="G25" s="41" t="s">
        <v>7</v>
      </c>
      <c r="H25" s="3" t="s">
        <v>2</v>
      </c>
      <c r="I25" s="3"/>
      <c r="J25" s="3"/>
      <c r="K25" s="3" t="s">
        <v>3</v>
      </c>
      <c r="L25" s="3"/>
      <c r="M25" s="3"/>
      <c r="N25" s="3"/>
      <c r="O25" s="3"/>
      <c r="P25" s="3"/>
      <c r="Q25" s="3"/>
      <c r="R25" s="13"/>
      <c r="S25" s="13"/>
      <c r="T25" s="13"/>
      <c r="U25" s="19"/>
      <c r="V25" s="13"/>
      <c r="W25" s="6"/>
      <c r="X25" s="6"/>
      <c r="Y25" s="6"/>
      <c r="Z25" s="6"/>
      <c r="AA25" s="6"/>
      <c r="AB25" s="6"/>
      <c r="AC25" s="6"/>
      <c r="AD25" s="6"/>
      <c r="AE25" s="6"/>
      <c r="AF25" s="6"/>
      <c r="AG25" s="6"/>
    </row>
    <row r="26" spans="3:35" ht="12" customHeight="1" x14ac:dyDescent="0.15">
      <c r="C26" s="10"/>
      <c r="D26" s="3"/>
      <c r="E26" s="3"/>
      <c r="F26" s="3"/>
      <c r="G26" s="3"/>
      <c r="H26" s="3"/>
      <c r="I26" s="3"/>
      <c r="J26" s="3"/>
      <c r="K26" s="3"/>
      <c r="L26" s="14" t="s">
        <v>25</v>
      </c>
      <c r="M26" s="14"/>
      <c r="N26" s="3"/>
      <c r="O26" s="3"/>
      <c r="P26" s="3"/>
      <c r="Q26" s="3"/>
      <c r="R26" s="15"/>
      <c r="S26" s="15"/>
      <c r="T26" s="15"/>
      <c r="U26" s="11"/>
      <c r="V26" s="3"/>
      <c r="X26" s="24"/>
      <c r="Y26" s="24"/>
      <c r="AC26" s="15"/>
      <c r="AD26" s="15"/>
      <c r="AE26" s="15"/>
      <c r="AF26" s="15"/>
    </row>
    <row r="27" spans="3:35" ht="20.25" x14ac:dyDescent="0.15">
      <c r="C27" s="10"/>
      <c r="D27" s="3"/>
      <c r="E27" s="3"/>
      <c r="F27" s="3"/>
      <c r="G27" s="3"/>
      <c r="H27" s="94">
        <f>AJ4</f>
        <v>80100</v>
      </c>
      <c r="I27" s="94"/>
      <c r="J27" s="16"/>
      <c r="K27" s="17" t="s">
        <v>13</v>
      </c>
      <c r="L27" s="86">
        <f>L23</f>
        <v>1000000</v>
      </c>
      <c r="M27" s="86"/>
      <c r="N27" s="3" t="s">
        <v>5</v>
      </c>
      <c r="O27" s="86">
        <f>AK4</f>
        <v>267000</v>
      </c>
      <c r="P27" s="86"/>
      <c r="Q27" s="3" t="s">
        <v>14</v>
      </c>
      <c r="R27" s="93">
        <f>IF((I6-O27)*0.01+H27&lt;Q6,H27+O28,"（3割負担）")</f>
        <v>87430</v>
      </c>
      <c r="S27" s="93"/>
      <c r="T27" s="93"/>
      <c r="U27" s="11"/>
      <c r="V27" s="3"/>
      <c r="X27" s="26">
        <f>IF(I6&gt;O27,Q6-R27,"0")</f>
        <v>212570</v>
      </c>
      <c r="Y27" s="24" t="s">
        <v>0</v>
      </c>
      <c r="AC27" s="93">
        <f>R27</f>
        <v>87430</v>
      </c>
      <c r="AD27" s="93"/>
      <c r="AE27" s="93"/>
      <c r="AF27" s="93"/>
      <c r="AH27" s="6"/>
    </row>
    <row r="28" spans="3:35" ht="12" customHeight="1" x14ac:dyDescent="0.15">
      <c r="C28" s="10"/>
      <c r="D28" s="3"/>
      <c r="E28" s="3"/>
      <c r="F28" s="3"/>
      <c r="G28" s="3"/>
      <c r="H28" s="3"/>
      <c r="I28" s="3"/>
      <c r="J28" s="3"/>
      <c r="K28" s="3"/>
      <c r="L28" s="3"/>
      <c r="M28" s="67" t="s">
        <v>38</v>
      </c>
      <c r="N28" s="3"/>
      <c r="O28" s="105">
        <f>IF((L27-O27)*0.01&gt;0,(L27-O27)*0.01,"0")</f>
        <v>7330</v>
      </c>
      <c r="P28" s="105"/>
      <c r="Q28" s="3"/>
      <c r="R28" s="15"/>
      <c r="S28" s="15"/>
      <c r="T28" s="15"/>
      <c r="U28" s="11"/>
      <c r="V28" s="3"/>
      <c r="X28" s="24"/>
      <c r="Y28" s="24"/>
      <c r="AC28" s="15"/>
      <c r="AD28" s="15"/>
      <c r="AE28" s="15"/>
      <c r="AF28" s="15"/>
    </row>
    <row r="29" spans="3:35" ht="19.899999999999999" customHeight="1" x14ac:dyDescent="0.15">
      <c r="C29" s="10"/>
      <c r="D29" s="58" t="s">
        <v>1</v>
      </c>
      <c r="E29" s="58"/>
      <c r="F29" s="3"/>
      <c r="G29" s="41" t="s">
        <v>8</v>
      </c>
      <c r="H29" s="3" t="s">
        <v>2</v>
      </c>
      <c r="I29" s="3"/>
      <c r="J29" s="3"/>
      <c r="K29" s="3" t="s">
        <v>3</v>
      </c>
      <c r="L29" s="3"/>
      <c r="M29" s="3"/>
      <c r="N29" s="3"/>
      <c r="O29" s="3"/>
      <c r="P29" s="3"/>
      <c r="Q29" s="3"/>
      <c r="R29" s="13"/>
      <c r="S29" s="13"/>
      <c r="T29" s="13"/>
      <c r="U29" s="19"/>
      <c r="V29" s="13"/>
      <c r="W29" s="6"/>
      <c r="X29" s="6"/>
      <c r="Y29" s="6"/>
    </row>
    <row r="30" spans="3:35" ht="12" customHeight="1" x14ac:dyDescent="0.15">
      <c r="C30" s="10"/>
      <c r="D30" s="3"/>
      <c r="E30" s="3"/>
      <c r="F30" s="3"/>
      <c r="G30" s="3"/>
      <c r="H30" s="3"/>
      <c r="I30" s="3"/>
      <c r="J30" s="3"/>
      <c r="K30" s="3"/>
      <c r="L30" s="3"/>
      <c r="M30" s="3"/>
      <c r="N30" s="3"/>
      <c r="O30" s="3"/>
      <c r="P30" s="3"/>
      <c r="Q30" s="3"/>
      <c r="R30" s="15"/>
      <c r="S30" s="15"/>
      <c r="T30" s="15"/>
      <c r="U30" s="11"/>
      <c r="V30" s="3"/>
      <c r="X30" s="24"/>
      <c r="Y30" s="24"/>
      <c r="AC30" s="15"/>
      <c r="AD30" s="15"/>
      <c r="AE30" s="15"/>
      <c r="AF30" s="15"/>
    </row>
    <row r="31" spans="3:35" ht="20.25" x14ac:dyDescent="0.15">
      <c r="C31" s="10"/>
      <c r="D31" s="3"/>
      <c r="E31" s="3"/>
      <c r="F31" s="3"/>
      <c r="G31" s="3"/>
      <c r="H31" s="94">
        <f>AJ5</f>
        <v>57600</v>
      </c>
      <c r="I31" s="94"/>
      <c r="J31" s="16"/>
      <c r="K31" s="20" t="s">
        <v>0</v>
      </c>
      <c r="L31" s="20"/>
      <c r="M31" s="18"/>
      <c r="N31" s="18"/>
      <c r="O31" s="3"/>
      <c r="P31" s="3"/>
      <c r="Q31" s="18"/>
      <c r="R31" s="93">
        <f>H31</f>
        <v>57600</v>
      </c>
      <c r="S31" s="93"/>
      <c r="T31" s="93"/>
      <c r="U31" s="11"/>
      <c r="V31" s="3"/>
      <c r="X31" s="26">
        <f>IF(I6&gt;H31,Q6-R31,"0")</f>
        <v>242400</v>
      </c>
      <c r="Y31" s="24" t="s">
        <v>0</v>
      </c>
      <c r="AC31" s="93">
        <f>R31</f>
        <v>57600</v>
      </c>
      <c r="AD31" s="93"/>
      <c r="AE31" s="93"/>
      <c r="AF31" s="93"/>
      <c r="AH31" s="6"/>
    </row>
    <row r="32" spans="3:35" ht="12" customHeight="1" x14ac:dyDescent="0.15">
      <c r="C32" s="10"/>
      <c r="D32" s="3"/>
      <c r="E32" s="3"/>
      <c r="F32" s="3"/>
      <c r="G32" s="3"/>
      <c r="H32" s="3"/>
      <c r="I32" s="3"/>
      <c r="J32" s="3"/>
      <c r="K32" s="3"/>
      <c r="L32" s="3"/>
      <c r="M32" s="3"/>
      <c r="N32" s="3"/>
      <c r="O32" s="3"/>
      <c r="P32" s="3"/>
      <c r="Q32" s="3"/>
      <c r="R32" s="15"/>
      <c r="S32" s="15"/>
      <c r="T32" s="15"/>
      <c r="U32" s="11"/>
      <c r="V32" s="3"/>
      <c r="X32" s="24"/>
      <c r="Y32" s="24"/>
      <c r="AC32" s="15"/>
      <c r="AD32" s="15"/>
      <c r="AE32" s="15"/>
      <c r="AF32" s="15"/>
    </row>
    <row r="33" spans="3:37" ht="19.899999999999999" customHeight="1" x14ac:dyDescent="0.15">
      <c r="C33" s="10"/>
      <c r="D33" s="58" t="s">
        <v>1</v>
      </c>
      <c r="E33" s="58"/>
      <c r="F33" s="3"/>
      <c r="G33" s="41" t="s">
        <v>9</v>
      </c>
      <c r="H33" s="3" t="s">
        <v>2</v>
      </c>
      <c r="I33" s="3"/>
      <c r="J33" s="3"/>
      <c r="K33" s="3" t="s">
        <v>3</v>
      </c>
      <c r="L33" s="3"/>
      <c r="M33" s="3"/>
      <c r="N33" s="3"/>
      <c r="O33" s="3"/>
      <c r="P33" s="3"/>
      <c r="Q33" s="3"/>
      <c r="R33" s="13"/>
      <c r="S33" s="13"/>
      <c r="T33" s="13"/>
      <c r="U33" s="19"/>
      <c r="V33" s="13"/>
      <c r="W33" s="6"/>
      <c r="X33" s="6"/>
      <c r="Y33" s="6"/>
    </row>
    <row r="34" spans="3:37" ht="12" customHeight="1" x14ac:dyDescent="0.15">
      <c r="C34" s="10"/>
      <c r="D34" s="3"/>
      <c r="E34" s="3"/>
      <c r="F34" s="3"/>
      <c r="G34" s="3"/>
      <c r="H34" s="3"/>
      <c r="I34" s="3"/>
      <c r="J34" s="3"/>
      <c r="K34" s="3"/>
      <c r="L34" s="3"/>
      <c r="M34" s="3"/>
      <c r="N34" s="3"/>
      <c r="O34" s="3"/>
      <c r="P34" s="3"/>
      <c r="Q34" s="3"/>
      <c r="R34" s="15"/>
      <c r="S34" s="15"/>
      <c r="T34" s="15"/>
      <c r="U34" s="11"/>
      <c r="V34" s="3"/>
      <c r="X34" s="24"/>
      <c r="Y34" s="24"/>
      <c r="AC34" s="15"/>
      <c r="AD34" s="15"/>
      <c r="AE34" s="15"/>
      <c r="AF34" s="15"/>
    </row>
    <row r="35" spans="3:37" ht="20.25" x14ac:dyDescent="0.15">
      <c r="C35" s="10"/>
      <c r="D35" s="3"/>
      <c r="E35" s="3"/>
      <c r="F35" s="3"/>
      <c r="G35" s="3"/>
      <c r="H35" s="94">
        <f>AJ6</f>
        <v>35400</v>
      </c>
      <c r="I35" s="94"/>
      <c r="J35" s="16"/>
      <c r="K35" s="20" t="s">
        <v>0</v>
      </c>
      <c r="L35" s="20"/>
      <c r="M35" s="18"/>
      <c r="N35" s="18"/>
      <c r="O35" s="3"/>
      <c r="P35" s="3"/>
      <c r="Q35" s="18"/>
      <c r="R35" s="93">
        <f>H35</f>
        <v>35400</v>
      </c>
      <c r="S35" s="93"/>
      <c r="T35" s="93"/>
      <c r="U35" s="11"/>
      <c r="V35" s="3"/>
      <c r="X35" s="26">
        <f>IF(I6&gt;H35,Q6-R35,"0")</f>
        <v>264600</v>
      </c>
      <c r="Y35" s="24" t="s">
        <v>0</v>
      </c>
      <c r="AC35" s="93">
        <f>R35</f>
        <v>35400</v>
      </c>
      <c r="AD35" s="93"/>
      <c r="AE35" s="93"/>
      <c r="AF35" s="93"/>
    </row>
    <row r="36" spans="3:37" ht="12" customHeight="1" x14ac:dyDescent="0.15">
      <c r="C36" s="10"/>
      <c r="D36" s="3"/>
      <c r="E36" s="3"/>
      <c r="F36" s="3"/>
      <c r="G36" s="3"/>
      <c r="H36" s="3"/>
      <c r="I36" s="3"/>
      <c r="J36" s="3"/>
      <c r="K36" s="3"/>
      <c r="L36" s="3"/>
      <c r="M36" s="3"/>
      <c r="N36" s="3"/>
      <c r="O36" s="3"/>
      <c r="P36" s="3"/>
      <c r="Q36" s="3"/>
      <c r="R36" s="15"/>
      <c r="S36" s="15"/>
      <c r="T36" s="15"/>
      <c r="U36" s="11"/>
      <c r="V36" s="3"/>
      <c r="X36" s="24"/>
      <c r="Y36" s="24"/>
      <c r="AC36" s="15"/>
      <c r="AD36" s="15"/>
      <c r="AE36" s="15"/>
      <c r="AF36" s="15"/>
    </row>
    <row r="37" spans="3:37" ht="14.25" thickBot="1" x14ac:dyDescent="0.2">
      <c r="C37" s="21"/>
      <c r="D37" s="22"/>
      <c r="E37" s="22"/>
      <c r="F37" s="22"/>
      <c r="G37" s="22"/>
      <c r="H37" s="22"/>
      <c r="I37" s="22"/>
      <c r="J37" s="22"/>
      <c r="K37" s="22"/>
      <c r="L37" s="22"/>
      <c r="M37" s="22"/>
      <c r="N37" s="22"/>
      <c r="O37" s="22"/>
      <c r="P37" s="22"/>
      <c r="Q37" s="22"/>
      <c r="R37" s="22"/>
      <c r="S37" s="22"/>
      <c r="T37" s="22"/>
      <c r="U37" s="23"/>
      <c r="V37" s="3"/>
    </row>
    <row r="38" spans="3:37" ht="14.25" thickTop="1" x14ac:dyDescent="0.15"/>
    <row r="40" spans="3:37" x14ac:dyDescent="0.15">
      <c r="E40" t="s">
        <v>48</v>
      </c>
      <c r="AJ40" s="54"/>
      <c r="AK40" s="55" t="s">
        <v>10</v>
      </c>
    </row>
    <row r="41" spans="3:37" x14ac:dyDescent="0.15">
      <c r="E41" t="s">
        <v>50</v>
      </c>
      <c r="AJ41" s="56" t="s">
        <v>4</v>
      </c>
      <c r="AK41" s="57">
        <v>252600</v>
      </c>
    </row>
    <row r="42" spans="3:37" x14ac:dyDescent="0.15">
      <c r="AJ42" s="56" t="s">
        <v>6</v>
      </c>
      <c r="AK42" s="57">
        <v>167400</v>
      </c>
    </row>
    <row r="43" spans="3:37" x14ac:dyDescent="0.15">
      <c r="E43" t="s">
        <v>51</v>
      </c>
      <c r="AJ43" s="56" t="s">
        <v>7</v>
      </c>
      <c r="AK43" s="57">
        <v>80100</v>
      </c>
    </row>
    <row r="44" spans="3:37" x14ac:dyDescent="0.15">
      <c r="E44" t="s">
        <v>59</v>
      </c>
      <c r="K44" s="76"/>
      <c r="L44" s="76"/>
      <c r="M44" s="71"/>
      <c r="N44" s="71"/>
      <c r="O44" s="47"/>
      <c r="AJ44" s="56" t="s">
        <v>8</v>
      </c>
      <c r="AK44" s="57">
        <v>57600</v>
      </c>
    </row>
    <row r="45" spans="3:37" x14ac:dyDescent="0.15">
      <c r="K45" s="71"/>
      <c r="L45" s="71"/>
      <c r="M45" s="71"/>
      <c r="N45" s="71"/>
      <c r="O45" s="47"/>
      <c r="AJ45" s="56" t="s">
        <v>9</v>
      </c>
      <c r="AK45" s="57">
        <v>35400</v>
      </c>
    </row>
    <row r="46" spans="3:37" ht="13.15" customHeight="1" x14ac:dyDescent="0.15">
      <c r="E46" s="44"/>
      <c r="F46" s="44"/>
      <c r="K46" s="71"/>
      <c r="L46" s="71"/>
      <c r="M46" s="71"/>
      <c r="N46" s="71"/>
      <c r="O46" s="47"/>
    </row>
    <row r="47" spans="3:37" ht="13.9" customHeight="1" x14ac:dyDescent="0.15">
      <c r="E47" s="44"/>
      <c r="F47" s="44"/>
      <c r="K47" s="71"/>
      <c r="L47" s="71"/>
      <c r="M47" s="71"/>
      <c r="N47" s="71"/>
      <c r="O47" s="47"/>
    </row>
    <row r="48" spans="3:37" ht="13.9" customHeight="1" x14ac:dyDescent="0.15">
      <c r="E48" s="4"/>
      <c r="F48" s="4"/>
      <c r="K48" s="71"/>
      <c r="L48" s="71"/>
      <c r="M48" s="71"/>
      <c r="N48" s="71"/>
      <c r="O48" s="47"/>
    </row>
    <row r="49" spans="1:36" ht="14.45" customHeight="1" thickBot="1" x14ac:dyDescent="0.2">
      <c r="E49" s="1"/>
      <c r="F49" s="1"/>
      <c r="M49" s="1"/>
    </row>
    <row r="50" spans="1:36" ht="13.15" customHeight="1" thickTop="1" x14ac:dyDescent="0.15">
      <c r="A50" s="2"/>
      <c r="B50" s="2"/>
      <c r="C50" s="75"/>
      <c r="D50" s="27"/>
      <c r="E50" s="28"/>
      <c r="F50" s="28"/>
      <c r="G50" s="28"/>
      <c r="H50" s="28"/>
      <c r="I50" s="28"/>
      <c r="J50" s="28"/>
      <c r="K50" s="28"/>
      <c r="L50" s="28"/>
      <c r="M50" s="28"/>
      <c r="N50" s="28"/>
      <c r="O50" s="28"/>
      <c r="P50" s="28"/>
      <c r="Q50" s="28"/>
      <c r="R50" s="28"/>
      <c r="S50" s="28"/>
      <c r="T50" s="28"/>
      <c r="U50" s="28"/>
      <c r="V50" s="28"/>
      <c r="W50" s="28"/>
      <c r="X50" s="90" t="s">
        <v>54</v>
      </c>
      <c r="Y50" s="90"/>
      <c r="Z50" s="28"/>
      <c r="AA50" s="28"/>
      <c r="AB50" s="28"/>
      <c r="AC50" s="28"/>
      <c r="AD50" s="28"/>
      <c r="AE50" s="28"/>
      <c r="AF50" s="29"/>
      <c r="AG50" s="3"/>
    </row>
    <row r="51" spans="1:36" ht="13.9" customHeight="1" x14ac:dyDescent="0.15">
      <c r="A51" s="48"/>
      <c r="B51" s="48"/>
      <c r="C51" s="43"/>
      <c r="D51" s="30"/>
      <c r="E51" s="3"/>
      <c r="F51" s="3"/>
      <c r="G51" s="3"/>
      <c r="H51" s="3"/>
      <c r="I51" s="3"/>
      <c r="J51" s="3"/>
      <c r="K51" s="3"/>
      <c r="L51" s="3"/>
      <c r="M51" s="95" t="s">
        <v>47</v>
      </c>
      <c r="N51" s="96"/>
      <c r="O51" s="3"/>
      <c r="P51" s="3"/>
      <c r="Q51" s="3"/>
      <c r="R51" s="3"/>
      <c r="S51" s="3"/>
      <c r="T51" s="3"/>
      <c r="U51" s="3"/>
      <c r="V51" s="3"/>
      <c r="W51" s="3"/>
      <c r="X51" s="91"/>
      <c r="Y51" s="91"/>
      <c r="Z51" s="3"/>
      <c r="AA51" s="3"/>
      <c r="AB51" s="3"/>
      <c r="AC51" s="3"/>
      <c r="AD51" s="3"/>
      <c r="AE51" s="3"/>
      <c r="AF51" s="32"/>
      <c r="AG51" s="3"/>
    </row>
    <row r="52" spans="1:36" ht="13.9" customHeight="1" x14ac:dyDescent="0.15">
      <c r="A52" s="48"/>
      <c r="B52" s="48"/>
      <c r="C52" s="43"/>
      <c r="D52" s="102" t="s">
        <v>44</v>
      </c>
      <c r="E52" s="103"/>
      <c r="F52" s="103"/>
      <c r="G52" s="103"/>
      <c r="H52" s="95" t="s">
        <v>39</v>
      </c>
      <c r="I52" s="95"/>
      <c r="J52" s="95"/>
      <c r="K52" s="95"/>
      <c r="L52" s="95"/>
      <c r="M52" s="96"/>
      <c r="N52" s="96"/>
      <c r="O52" s="3"/>
      <c r="P52" s="3"/>
      <c r="Q52" s="3"/>
      <c r="R52" s="3"/>
      <c r="S52" s="3"/>
      <c r="T52" s="3"/>
      <c r="U52" s="3"/>
      <c r="V52" s="3"/>
      <c r="W52" s="3"/>
      <c r="X52" s="91"/>
      <c r="Y52" s="91"/>
      <c r="Z52" s="3"/>
      <c r="AA52" s="3"/>
      <c r="AB52" s="92" t="s">
        <v>60</v>
      </c>
      <c r="AC52" s="92"/>
      <c r="AD52" s="92"/>
      <c r="AE52" s="92"/>
      <c r="AF52" s="32"/>
      <c r="AG52" s="3"/>
    </row>
    <row r="53" spans="1:36" ht="14.25" thickBot="1" x14ac:dyDescent="0.2">
      <c r="A53" s="48"/>
      <c r="B53" s="48"/>
      <c r="C53" s="43"/>
      <c r="D53" s="100" t="s">
        <v>45</v>
      </c>
      <c r="E53" s="101"/>
      <c r="F53" s="101"/>
      <c r="G53" s="101"/>
      <c r="H53" s="95"/>
      <c r="I53" s="95"/>
      <c r="J53" s="95"/>
      <c r="K53" s="95"/>
      <c r="L53" s="95"/>
      <c r="M53" s="96"/>
      <c r="N53" s="96"/>
      <c r="O53" s="3"/>
      <c r="P53" s="3"/>
      <c r="Q53" s="3"/>
      <c r="R53" s="3"/>
      <c r="S53" s="3"/>
      <c r="T53" s="3"/>
      <c r="U53" s="3"/>
      <c r="V53" s="3"/>
      <c r="W53" s="3"/>
      <c r="X53" s="91"/>
      <c r="Y53" s="91"/>
      <c r="Z53" s="3"/>
      <c r="AA53" s="3"/>
      <c r="AB53" s="3"/>
      <c r="AC53" s="3"/>
      <c r="AD53" s="3"/>
      <c r="AE53" s="3"/>
      <c r="AF53" s="32"/>
      <c r="AG53" s="3"/>
    </row>
    <row r="54" spans="1:36" ht="12.6" customHeight="1" thickBot="1" x14ac:dyDescent="0.2">
      <c r="A54" s="106" t="s">
        <v>33</v>
      </c>
      <c r="B54" s="106"/>
      <c r="C54" s="108"/>
      <c r="D54" s="100" t="s">
        <v>46</v>
      </c>
      <c r="E54" s="101"/>
      <c r="F54" s="101"/>
      <c r="G54" s="101"/>
      <c r="H54" s="95"/>
      <c r="I54" s="95"/>
      <c r="J54" s="95"/>
      <c r="K54" s="95"/>
      <c r="L54" s="95"/>
      <c r="M54" s="74">
        <v>1</v>
      </c>
      <c r="N54" s="70" t="s">
        <v>30</v>
      </c>
      <c r="O54" s="3"/>
      <c r="P54" s="3"/>
      <c r="Q54" s="73"/>
      <c r="R54" s="3"/>
      <c r="S54" s="3"/>
      <c r="T54" s="3"/>
      <c r="U54" s="3"/>
      <c r="V54" s="3"/>
      <c r="W54" s="3"/>
      <c r="X54" s="89" t="s">
        <v>41</v>
      </c>
      <c r="Y54" s="89"/>
      <c r="Z54" s="3"/>
      <c r="AA54" s="3"/>
      <c r="AB54" s="3"/>
      <c r="AC54" s="89" t="s">
        <v>41</v>
      </c>
      <c r="AD54" s="89"/>
      <c r="AE54" s="3"/>
      <c r="AF54" s="32"/>
      <c r="AG54" s="3"/>
    </row>
    <row r="55" spans="1:36" ht="10.9" customHeight="1" thickBot="1" x14ac:dyDescent="0.2">
      <c r="D55" s="30"/>
      <c r="E55" s="89" t="s">
        <v>15</v>
      </c>
      <c r="F55" s="89"/>
      <c r="G55" s="3"/>
      <c r="H55" s="3"/>
      <c r="I55" s="89" t="s">
        <v>15</v>
      </c>
      <c r="J55" s="89"/>
      <c r="K55" s="3"/>
      <c r="L55" s="3"/>
      <c r="M55" s="77" t="s">
        <v>42</v>
      </c>
      <c r="N55" s="3"/>
      <c r="O55" s="3"/>
      <c r="P55" s="14" t="s">
        <v>25</v>
      </c>
      <c r="Q55" s="3"/>
      <c r="R55" s="3"/>
      <c r="S55" s="3"/>
      <c r="T55" s="3"/>
      <c r="U55" s="3"/>
      <c r="V55" s="3"/>
      <c r="W55" s="3"/>
      <c r="X55" s="31" t="s">
        <v>26</v>
      </c>
      <c r="Y55" s="31"/>
      <c r="Z55" s="13"/>
      <c r="AA55" s="13"/>
      <c r="AB55" s="31"/>
      <c r="AC55" s="31"/>
      <c r="AD55" s="31"/>
      <c r="AE55" s="31"/>
      <c r="AF55" s="32"/>
      <c r="AG55" s="3"/>
    </row>
    <row r="56" spans="1:36" ht="21" thickBot="1" x14ac:dyDescent="0.2">
      <c r="B56" s="42" t="s">
        <v>4</v>
      </c>
      <c r="D56" s="51" t="s">
        <v>31</v>
      </c>
      <c r="E56" s="99">
        <f>R19</f>
        <v>254180</v>
      </c>
      <c r="F56" s="99"/>
      <c r="G56" s="99"/>
      <c r="H56" s="3" t="s">
        <v>19</v>
      </c>
      <c r="I56" s="94">
        <f>AM2</f>
        <v>70000</v>
      </c>
      <c r="J56" s="94"/>
      <c r="K56" s="3" t="s">
        <v>18</v>
      </c>
      <c r="L56" s="3"/>
      <c r="M56" s="72">
        <f>M54</f>
        <v>1</v>
      </c>
      <c r="N56" s="3" t="s">
        <v>20</v>
      </c>
      <c r="O56" s="3"/>
      <c r="P56" s="86">
        <f>I6</f>
        <v>1000000</v>
      </c>
      <c r="Q56" s="86"/>
      <c r="R56" s="45" t="s">
        <v>5</v>
      </c>
      <c r="S56" s="60">
        <f>AK2</f>
        <v>842000</v>
      </c>
      <c r="T56" s="20" t="s">
        <v>21</v>
      </c>
      <c r="U56" s="3"/>
      <c r="V56" s="3"/>
      <c r="W56" s="3"/>
      <c r="X56" s="61">
        <f>E56-I56*M56-R57</f>
        <v>182600</v>
      </c>
      <c r="Y56" s="31" t="s">
        <v>0</v>
      </c>
      <c r="Z56" s="17" t="s">
        <v>29</v>
      </c>
      <c r="AA56" s="13"/>
      <c r="AB56" s="88">
        <f>IF(X56&gt;0,X56,"0")</f>
        <v>182600</v>
      </c>
      <c r="AC56" s="88"/>
      <c r="AD56" s="88"/>
      <c r="AE56" s="31" t="s">
        <v>0</v>
      </c>
      <c r="AF56" s="32"/>
      <c r="AG56" s="3"/>
    </row>
    <row r="57" spans="1:36" ht="10.15" customHeight="1" x14ac:dyDescent="0.15">
      <c r="B57" s="43"/>
      <c r="D57" s="30"/>
      <c r="E57" s="3"/>
      <c r="F57" s="3"/>
      <c r="G57" s="3"/>
      <c r="H57" s="3"/>
      <c r="I57" s="3"/>
      <c r="J57" s="3"/>
      <c r="K57" s="3"/>
      <c r="L57" s="3"/>
      <c r="M57" s="3"/>
      <c r="N57" s="3"/>
      <c r="O57" s="3"/>
      <c r="P57" s="3"/>
      <c r="Q57" s="67" t="s">
        <v>38</v>
      </c>
      <c r="R57" s="68">
        <f>IF((P56-S56)*0.01&gt;0,(P56-S56)*0.01,"0")</f>
        <v>1580</v>
      </c>
      <c r="S57" s="25"/>
      <c r="T57" s="3"/>
      <c r="U57" s="3"/>
      <c r="V57" s="3"/>
      <c r="W57" s="3"/>
      <c r="X57" s="31"/>
      <c r="Y57" s="31"/>
      <c r="Z57" s="13"/>
      <c r="AA57" s="13"/>
      <c r="AB57" s="31"/>
      <c r="AC57" s="31"/>
      <c r="AD57" s="31"/>
      <c r="AE57" s="31"/>
      <c r="AF57" s="32"/>
      <c r="AG57" s="3"/>
      <c r="AH57" s="3"/>
    </row>
    <row r="58" spans="1:36" x14ac:dyDescent="0.15">
      <c r="B58" s="43"/>
      <c r="D58" s="34"/>
      <c r="E58" s="13"/>
      <c r="F58" s="13"/>
      <c r="G58" s="13"/>
      <c r="H58" s="13"/>
      <c r="I58" s="13"/>
      <c r="J58" s="13"/>
      <c r="K58" s="13"/>
      <c r="L58" s="13"/>
      <c r="M58" s="13"/>
      <c r="N58" s="13"/>
      <c r="O58" s="13"/>
      <c r="P58" s="13"/>
      <c r="Q58" s="13"/>
      <c r="R58" s="13"/>
      <c r="S58" s="13"/>
      <c r="T58" s="13"/>
      <c r="U58" s="13"/>
      <c r="V58" s="13"/>
      <c r="W58" s="13"/>
      <c r="X58" s="82"/>
      <c r="Y58" s="39"/>
      <c r="Z58" s="13"/>
      <c r="AA58" s="13"/>
      <c r="AB58" s="82"/>
      <c r="AC58" s="82" t="s">
        <v>71</v>
      </c>
      <c r="AD58" s="13"/>
      <c r="AE58" s="13"/>
      <c r="AF58" s="32"/>
      <c r="AG58" s="3"/>
    </row>
    <row r="59" spans="1:36" ht="10.15" customHeight="1" thickBot="1" x14ac:dyDescent="0.2">
      <c r="B59" s="43"/>
      <c r="D59" s="30"/>
      <c r="E59" s="3"/>
      <c r="F59" s="3"/>
      <c r="G59" s="3"/>
      <c r="H59" s="3"/>
      <c r="I59" s="3"/>
      <c r="J59" s="3"/>
      <c r="K59" s="3"/>
      <c r="L59" s="3"/>
      <c r="M59" s="3"/>
      <c r="N59" s="3"/>
      <c r="O59" s="3"/>
      <c r="P59" s="14" t="s">
        <v>25</v>
      </c>
      <c r="Q59" s="3"/>
      <c r="R59" s="3"/>
      <c r="S59" s="3"/>
      <c r="T59" s="3"/>
      <c r="U59" s="3"/>
      <c r="V59" s="3"/>
      <c r="W59" s="3"/>
      <c r="X59" s="31"/>
      <c r="Y59" s="31"/>
      <c r="Z59" s="13"/>
      <c r="AA59" s="13"/>
      <c r="AB59" s="31"/>
      <c r="AC59" s="31"/>
      <c r="AD59" s="31"/>
      <c r="AE59" s="31"/>
      <c r="AF59" s="32"/>
      <c r="AG59" s="3"/>
    </row>
    <row r="60" spans="1:36" ht="21" thickBot="1" x14ac:dyDescent="0.2">
      <c r="B60" s="42" t="s">
        <v>6</v>
      </c>
      <c r="D60" s="51" t="s">
        <v>31</v>
      </c>
      <c r="E60" s="99">
        <f>R23</f>
        <v>171820</v>
      </c>
      <c r="F60" s="99"/>
      <c r="G60" s="99"/>
      <c r="H60" s="3" t="s">
        <v>19</v>
      </c>
      <c r="I60" s="94">
        <f>AM3</f>
        <v>53000</v>
      </c>
      <c r="J60" s="94"/>
      <c r="K60" s="3" t="s">
        <v>18</v>
      </c>
      <c r="L60" s="3"/>
      <c r="M60" s="72">
        <f>M54</f>
        <v>1</v>
      </c>
      <c r="N60" s="3" t="s">
        <v>20</v>
      </c>
      <c r="O60" s="3"/>
      <c r="P60" s="86">
        <f>I6</f>
        <v>1000000</v>
      </c>
      <c r="Q60" s="86"/>
      <c r="R60" s="45" t="s">
        <v>5</v>
      </c>
      <c r="S60" s="60">
        <f>AK3</f>
        <v>558000</v>
      </c>
      <c r="T60" s="3" t="s">
        <v>21</v>
      </c>
      <c r="U60" s="3"/>
      <c r="V60" s="3"/>
      <c r="W60" s="3"/>
      <c r="X60" s="61">
        <f>E60-I60*M60-R61</f>
        <v>114400</v>
      </c>
      <c r="Y60" s="31" t="s">
        <v>0</v>
      </c>
      <c r="Z60" s="17" t="s">
        <v>29</v>
      </c>
      <c r="AA60" s="13"/>
      <c r="AB60" s="88">
        <f>IF(X60&gt;0,X60,"0")</f>
        <v>114400</v>
      </c>
      <c r="AC60" s="88"/>
      <c r="AD60" s="88"/>
      <c r="AE60" s="31" t="s">
        <v>0</v>
      </c>
      <c r="AF60" s="32"/>
      <c r="AG60" s="3"/>
    </row>
    <row r="61" spans="1:36" ht="10.15" customHeight="1" x14ac:dyDescent="0.15">
      <c r="B61" s="43"/>
      <c r="D61" s="30"/>
      <c r="E61" s="3"/>
      <c r="F61" s="3"/>
      <c r="G61" s="3"/>
      <c r="H61" s="3"/>
      <c r="I61" s="3"/>
      <c r="J61" s="3"/>
      <c r="K61" s="3"/>
      <c r="L61" s="3"/>
      <c r="M61" s="3"/>
      <c r="N61" s="3"/>
      <c r="O61" s="3"/>
      <c r="P61" s="3"/>
      <c r="Q61" s="67" t="s">
        <v>38</v>
      </c>
      <c r="R61" s="68">
        <f>IF((P60-S60)*0.01&gt;0,(P60-S60)*0.01,"0")</f>
        <v>4420</v>
      </c>
      <c r="S61" s="25"/>
      <c r="T61" s="3"/>
      <c r="U61" s="3"/>
      <c r="V61" s="3"/>
      <c r="W61" s="3"/>
      <c r="X61" s="31"/>
      <c r="Y61" s="31"/>
      <c r="Z61" s="13"/>
      <c r="AA61" s="13"/>
      <c r="AB61" s="31"/>
      <c r="AC61" s="31"/>
      <c r="AD61" s="31"/>
      <c r="AE61" s="31"/>
      <c r="AF61" s="32"/>
      <c r="AG61" s="3"/>
      <c r="AH61" s="3"/>
    </row>
    <row r="62" spans="1:36" x14ac:dyDescent="0.15">
      <c r="B62" s="43"/>
      <c r="D62" s="34"/>
      <c r="E62" s="13"/>
      <c r="F62" s="13"/>
      <c r="G62" s="13"/>
      <c r="H62" s="13"/>
      <c r="I62" s="13"/>
      <c r="J62" s="13"/>
      <c r="K62" s="13"/>
      <c r="L62" s="13"/>
      <c r="M62" s="13"/>
      <c r="N62" s="13"/>
      <c r="O62" s="13"/>
      <c r="P62" s="13"/>
      <c r="Q62" s="13"/>
      <c r="R62" s="13"/>
      <c r="S62" s="13"/>
      <c r="T62" s="13"/>
      <c r="U62" s="13"/>
      <c r="V62" s="13"/>
      <c r="W62" s="13"/>
      <c r="X62" s="82"/>
      <c r="Y62" s="13"/>
      <c r="Z62" s="13"/>
      <c r="AA62" s="13"/>
      <c r="AB62" s="13"/>
      <c r="AC62" s="82" t="s">
        <v>71</v>
      </c>
      <c r="AD62" s="13"/>
      <c r="AE62" s="13"/>
      <c r="AF62" s="32"/>
      <c r="AG62" s="3"/>
    </row>
    <row r="63" spans="1:36" ht="10.15" customHeight="1" thickBot="1" x14ac:dyDescent="0.2">
      <c r="B63" s="43"/>
      <c r="D63" s="30"/>
      <c r="E63" s="3"/>
      <c r="F63" s="3"/>
      <c r="G63" s="3"/>
      <c r="H63" s="3"/>
      <c r="I63" s="3"/>
      <c r="J63" s="3"/>
      <c r="K63" s="3"/>
      <c r="L63" s="3"/>
      <c r="M63" s="3"/>
      <c r="N63" s="3"/>
      <c r="O63" s="3"/>
      <c r="P63" s="14" t="s">
        <v>25</v>
      </c>
      <c r="Q63" s="3"/>
      <c r="R63" s="3"/>
      <c r="S63" s="3"/>
      <c r="T63" s="3"/>
      <c r="U63" s="3"/>
      <c r="V63" s="3"/>
      <c r="W63" s="3"/>
      <c r="X63" s="31"/>
      <c r="Y63" s="31"/>
      <c r="Z63" s="13"/>
      <c r="AA63" s="13"/>
      <c r="AB63" s="31"/>
      <c r="AC63" s="31"/>
      <c r="AD63" s="31"/>
      <c r="AE63" s="31"/>
      <c r="AF63" s="32"/>
      <c r="AG63" s="3"/>
    </row>
    <row r="64" spans="1:36" ht="21" thickBot="1" x14ac:dyDescent="0.2">
      <c r="B64" s="42" t="s">
        <v>7</v>
      </c>
      <c r="D64" s="51" t="s">
        <v>31</v>
      </c>
      <c r="E64" s="99">
        <f>R27</f>
        <v>87430</v>
      </c>
      <c r="F64" s="99"/>
      <c r="G64" s="99"/>
      <c r="H64" s="3" t="s">
        <v>19</v>
      </c>
      <c r="I64" s="94">
        <f>AM4</f>
        <v>35000</v>
      </c>
      <c r="J64" s="94"/>
      <c r="K64" s="3" t="s">
        <v>18</v>
      </c>
      <c r="L64" s="3"/>
      <c r="M64" s="72">
        <f>M54</f>
        <v>1</v>
      </c>
      <c r="N64" s="3" t="s">
        <v>20</v>
      </c>
      <c r="O64" s="3"/>
      <c r="P64" s="86">
        <f>I6</f>
        <v>1000000</v>
      </c>
      <c r="Q64" s="86"/>
      <c r="R64" s="45" t="s">
        <v>5</v>
      </c>
      <c r="S64" s="60">
        <f>AK4</f>
        <v>267000</v>
      </c>
      <c r="T64" s="3" t="s">
        <v>21</v>
      </c>
      <c r="U64" s="3"/>
      <c r="V64" s="3"/>
      <c r="W64" s="3"/>
      <c r="X64" s="61">
        <f>E64-I64*M64-R65</f>
        <v>45100</v>
      </c>
      <c r="Y64" s="31" t="s">
        <v>0</v>
      </c>
      <c r="Z64" s="17" t="s">
        <v>29</v>
      </c>
      <c r="AA64" s="13"/>
      <c r="AB64" s="87">
        <f>IF(X64&gt;0,X64,"0")</f>
        <v>45100</v>
      </c>
      <c r="AC64" s="87"/>
      <c r="AD64" s="87"/>
      <c r="AE64" s="31" t="s">
        <v>0</v>
      </c>
      <c r="AF64" s="32"/>
      <c r="AG64" s="3"/>
      <c r="AI64" s="3"/>
      <c r="AJ64" s="3"/>
    </row>
    <row r="65" spans="2:34" ht="10.15" customHeight="1" x14ac:dyDescent="0.15">
      <c r="B65" s="43"/>
      <c r="D65" s="30"/>
      <c r="E65" s="3"/>
      <c r="F65" s="3"/>
      <c r="G65" s="3"/>
      <c r="H65" s="3"/>
      <c r="I65" s="3"/>
      <c r="J65" s="3"/>
      <c r="K65" s="3"/>
      <c r="L65" s="3"/>
      <c r="M65" s="3"/>
      <c r="N65" s="3"/>
      <c r="O65" s="3"/>
      <c r="P65" s="3"/>
      <c r="Q65" s="67" t="s">
        <v>38</v>
      </c>
      <c r="R65" s="68">
        <f>IF((P64-S64)*0.01&gt;0,(P64-S64)*0.01,"0")</f>
        <v>7330</v>
      </c>
      <c r="S65" s="25"/>
      <c r="T65" s="3"/>
      <c r="U65" s="3"/>
      <c r="V65" s="3"/>
      <c r="W65" s="3"/>
      <c r="X65" s="31"/>
      <c r="Y65" s="31"/>
      <c r="Z65" s="13"/>
      <c r="AA65" s="13"/>
      <c r="AB65" s="31"/>
      <c r="AC65" s="31"/>
      <c r="AD65" s="31"/>
      <c r="AE65" s="31"/>
      <c r="AF65" s="32"/>
      <c r="AG65" s="3"/>
      <c r="AH65" s="3"/>
    </row>
    <row r="66" spans="2:34" x14ac:dyDescent="0.15">
      <c r="B66" s="43"/>
      <c r="D66" s="34"/>
      <c r="E66" s="13"/>
      <c r="F66" s="13"/>
      <c r="G66" s="13"/>
      <c r="H66" s="13"/>
      <c r="I66" s="13"/>
      <c r="J66" s="13"/>
      <c r="K66" s="13"/>
      <c r="L66" s="13"/>
      <c r="M66" s="13"/>
      <c r="N66" s="13"/>
      <c r="O66" s="13"/>
      <c r="P66" s="13"/>
      <c r="Q66" s="13"/>
      <c r="R66" s="13"/>
      <c r="S66" s="13"/>
      <c r="T66" s="13"/>
      <c r="U66" s="13"/>
      <c r="V66" s="13"/>
      <c r="W66" s="13"/>
      <c r="X66" s="82"/>
      <c r="Y66" s="13"/>
      <c r="Z66" s="13"/>
      <c r="AA66" s="13"/>
      <c r="AB66" s="13"/>
      <c r="AC66" s="82" t="s">
        <v>71</v>
      </c>
      <c r="AD66" s="13"/>
      <c r="AE66" s="13"/>
      <c r="AF66" s="32"/>
      <c r="AG66" s="3"/>
    </row>
    <row r="67" spans="2:34" ht="10.15" customHeight="1" thickBot="1" x14ac:dyDescent="0.2">
      <c r="B67" s="43"/>
      <c r="D67" s="30"/>
      <c r="E67" s="3"/>
      <c r="F67" s="3"/>
      <c r="G67" s="3"/>
      <c r="H67" s="3"/>
      <c r="I67" s="3"/>
      <c r="J67" s="3"/>
      <c r="K67" s="3"/>
      <c r="L67" s="3"/>
      <c r="M67" s="3"/>
      <c r="N67" s="3"/>
      <c r="O67" s="3"/>
      <c r="P67" s="3"/>
      <c r="Q67" s="31"/>
      <c r="R67" s="31"/>
      <c r="S67" s="3"/>
      <c r="T67" s="3"/>
      <c r="U67" s="3"/>
      <c r="V67" s="3"/>
      <c r="W67" s="3"/>
      <c r="X67" s="3"/>
      <c r="Y67" s="3"/>
      <c r="Z67" s="3"/>
      <c r="AA67" s="3"/>
      <c r="AB67" s="31"/>
      <c r="AC67" s="31"/>
      <c r="AD67" s="31"/>
      <c r="AE67" s="31"/>
      <c r="AF67" s="32"/>
      <c r="AG67" s="3"/>
    </row>
    <row r="68" spans="2:34" ht="21" thickBot="1" x14ac:dyDescent="0.2">
      <c r="B68" s="42" t="s">
        <v>8</v>
      </c>
      <c r="D68" s="51" t="s">
        <v>31</v>
      </c>
      <c r="E68" s="99">
        <f>R31</f>
        <v>57600</v>
      </c>
      <c r="F68" s="99"/>
      <c r="G68" s="99"/>
      <c r="H68" s="3" t="s">
        <v>16</v>
      </c>
      <c r="I68" s="94">
        <f>AM5</f>
        <v>35000</v>
      </c>
      <c r="J68" s="94"/>
      <c r="K68" s="3" t="s">
        <v>18</v>
      </c>
      <c r="L68" s="3"/>
      <c r="M68" s="72">
        <f>M54</f>
        <v>1</v>
      </c>
      <c r="N68" s="3" t="s">
        <v>22</v>
      </c>
      <c r="O68" s="3"/>
      <c r="P68" s="3"/>
      <c r="Q68" s="33">
        <f>E68-AM5*M68</f>
        <v>22600</v>
      </c>
      <c r="R68" s="31" t="s">
        <v>0</v>
      </c>
      <c r="S68" s="107" t="s">
        <v>40</v>
      </c>
      <c r="T68" s="107"/>
      <c r="U68" s="107"/>
      <c r="V68" s="107"/>
      <c r="W68" s="107"/>
      <c r="X68" s="107"/>
      <c r="Y68" s="107"/>
      <c r="Z68" s="107"/>
      <c r="AA68" s="3"/>
      <c r="AB68" s="87">
        <f>IF(Q68&gt;0,Q68,"0")</f>
        <v>22600</v>
      </c>
      <c r="AC68" s="87"/>
      <c r="AD68" s="87"/>
      <c r="AE68" s="31" t="s">
        <v>0</v>
      </c>
      <c r="AF68" s="32"/>
      <c r="AG68" s="3"/>
    </row>
    <row r="69" spans="2:34" ht="10.15" customHeight="1" x14ac:dyDescent="0.15">
      <c r="B69" s="43"/>
      <c r="D69" s="30"/>
      <c r="E69" s="3"/>
      <c r="F69" s="3"/>
      <c r="G69" s="3"/>
      <c r="H69" s="3"/>
      <c r="I69" s="3"/>
      <c r="J69" s="3"/>
      <c r="K69" s="3"/>
      <c r="L69" s="3"/>
      <c r="M69" s="3"/>
      <c r="N69" s="3"/>
      <c r="O69" s="3"/>
      <c r="P69" s="3"/>
      <c r="Q69" s="31"/>
      <c r="R69" s="31"/>
      <c r="S69" s="3"/>
      <c r="T69" s="3"/>
      <c r="U69" s="3"/>
      <c r="V69" s="3"/>
      <c r="W69" s="3"/>
      <c r="X69" s="3"/>
      <c r="Y69" s="3"/>
      <c r="Z69" s="3"/>
      <c r="AA69" s="3"/>
      <c r="AB69" s="31"/>
      <c r="AC69" s="31"/>
      <c r="AD69" s="31"/>
      <c r="AE69" s="31"/>
      <c r="AF69" s="32"/>
      <c r="AG69" s="3"/>
    </row>
    <row r="70" spans="2:34" x14ac:dyDescent="0.15">
      <c r="B70" s="43"/>
      <c r="D70" s="34"/>
      <c r="E70" s="13"/>
      <c r="F70" s="13"/>
      <c r="G70" s="13"/>
      <c r="H70" s="13"/>
      <c r="I70" s="13"/>
      <c r="J70" s="13"/>
      <c r="K70" s="13"/>
      <c r="L70" s="13"/>
      <c r="M70" s="13"/>
      <c r="N70" s="13"/>
      <c r="O70" s="13"/>
      <c r="P70" s="13"/>
      <c r="Q70" s="82"/>
      <c r="R70" s="13"/>
      <c r="S70" s="3"/>
      <c r="T70" s="3"/>
      <c r="U70" s="3"/>
      <c r="V70" s="3"/>
      <c r="W70" s="3"/>
      <c r="X70" s="3"/>
      <c r="Y70" s="3"/>
      <c r="Z70" s="3"/>
      <c r="AA70" s="3"/>
      <c r="AB70" s="3"/>
      <c r="AC70" s="82" t="s">
        <v>71</v>
      </c>
      <c r="AD70" s="3"/>
      <c r="AE70" s="3"/>
      <c r="AF70" s="32"/>
      <c r="AG70" s="3"/>
    </row>
    <row r="71" spans="2:34" ht="10.15" customHeight="1" thickBot="1" x14ac:dyDescent="0.2">
      <c r="B71" s="43"/>
      <c r="D71" s="30"/>
      <c r="E71" s="3"/>
      <c r="F71" s="3"/>
      <c r="G71" s="3"/>
      <c r="H71" s="3"/>
      <c r="I71" s="3"/>
      <c r="J71" s="3"/>
      <c r="K71" s="3"/>
      <c r="L71" s="3"/>
      <c r="M71" s="3"/>
      <c r="N71" s="3"/>
      <c r="O71" s="3"/>
      <c r="P71" s="3"/>
      <c r="Q71" s="31"/>
      <c r="R71" s="31"/>
      <c r="S71" s="3"/>
      <c r="T71" s="3"/>
      <c r="U71" s="3"/>
      <c r="V71" s="3"/>
      <c r="W71" s="3"/>
      <c r="X71" s="3"/>
      <c r="Y71" s="3"/>
      <c r="Z71" s="3"/>
      <c r="AA71" s="3"/>
      <c r="AB71" s="31"/>
      <c r="AC71" s="31"/>
      <c r="AD71" s="31"/>
      <c r="AE71" s="31"/>
      <c r="AF71" s="32"/>
      <c r="AG71" s="3"/>
    </row>
    <row r="72" spans="2:34" ht="21" thickBot="1" x14ac:dyDescent="0.2">
      <c r="B72" s="42" t="s">
        <v>9</v>
      </c>
      <c r="D72" s="51" t="s">
        <v>31</v>
      </c>
      <c r="E72" s="99">
        <f>R35</f>
        <v>35400</v>
      </c>
      <c r="F72" s="99"/>
      <c r="G72" s="99"/>
      <c r="H72" s="3" t="s">
        <v>16</v>
      </c>
      <c r="I72" s="94">
        <f>AM6</f>
        <v>35000</v>
      </c>
      <c r="J72" s="94"/>
      <c r="K72" s="3" t="s">
        <v>18</v>
      </c>
      <c r="L72" s="3"/>
      <c r="M72" s="72">
        <f>M54</f>
        <v>1</v>
      </c>
      <c r="N72" s="3" t="s">
        <v>22</v>
      </c>
      <c r="O72" s="3"/>
      <c r="P72" s="3"/>
      <c r="Q72" s="33">
        <f>E72-AM6*M72</f>
        <v>400</v>
      </c>
      <c r="R72" s="31" t="s">
        <v>0</v>
      </c>
      <c r="S72" s="107" t="s">
        <v>40</v>
      </c>
      <c r="T72" s="107"/>
      <c r="U72" s="107"/>
      <c r="V72" s="107"/>
      <c r="W72" s="107"/>
      <c r="X72" s="107"/>
      <c r="Y72" s="107"/>
      <c r="Z72" s="107"/>
      <c r="AA72" s="3"/>
      <c r="AB72" s="87">
        <f>IF(Q72&gt;0,Q72,"0")</f>
        <v>400</v>
      </c>
      <c r="AC72" s="87"/>
      <c r="AD72" s="87"/>
      <c r="AE72" s="31" t="s">
        <v>0</v>
      </c>
      <c r="AF72" s="32"/>
      <c r="AG72" s="3"/>
    </row>
    <row r="73" spans="2:34" ht="10.15" customHeight="1" x14ac:dyDescent="0.15">
      <c r="D73" s="30"/>
      <c r="E73" s="3"/>
      <c r="F73" s="3"/>
      <c r="G73" s="3"/>
      <c r="H73" s="3"/>
      <c r="I73" s="3"/>
      <c r="J73" s="3"/>
      <c r="K73" s="3"/>
      <c r="L73" s="3"/>
      <c r="M73" s="3"/>
      <c r="N73" s="3"/>
      <c r="O73" s="3"/>
      <c r="P73" s="3"/>
      <c r="Q73" s="31"/>
      <c r="R73" s="31"/>
      <c r="S73" s="3"/>
      <c r="T73" s="3"/>
      <c r="U73" s="3"/>
      <c r="V73" s="3"/>
      <c r="W73" s="3"/>
      <c r="X73" s="3"/>
      <c r="Y73" s="3"/>
      <c r="Z73" s="3"/>
      <c r="AA73" s="3"/>
      <c r="AB73" s="31"/>
      <c r="AC73" s="31"/>
      <c r="AD73" s="31"/>
      <c r="AE73" s="31"/>
      <c r="AF73" s="32"/>
      <c r="AG73" s="3"/>
    </row>
    <row r="74" spans="2:34" ht="14.25" thickBot="1" x14ac:dyDescent="0.2">
      <c r="D74" s="35"/>
      <c r="E74" s="36"/>
      <c r="F74" s="36"/>
      <c r="G74" s="36"/>
      <c r="H74" s="36"/>
      <c r="I74" s="36"/>
      <c r="J74" s="36"/>
      <c r="K74" s="36"/>
      <c r="L74" s="36"/>
      <c r="M74" s="36"/>
      <c r="N74" s="36"/>
      <c r="O74" s="36"/>
      <c r="P74" s="36"/>
      <c r="Q74" s="36"/>
      <c r="R74" s="36"/>
      <c r="S74" s="36"/>
      <c r="T74" s="36"/>
      <c r="U74" s="36"/>
      <c r="V74" s="36"/>
      <c r="W74" s="36"/>
      <c r="X74" s="36"/>
      <c r="Y74" s="36"/>
      <c r="Z74" s="36"/>
      <c r="AA74" s="36"/>
      <c r="AB74" s="36"/>
      <c r="AC74" s="83" t="s">
        <v>72</v>
      </c>
      <c r="AD74" s="36"/>
      <c r="AE74" s="36"/>
      <c r="AF74" s="37"/>
      <c r="AG74" s="3"/>
    </row>
    <row r="75" spans="2:34" ht="14.25" thickTop="1" x14ac:dyDescent="0.15"/>
    <row r="81" spans="1:33" x14ac:dyDescent="0.15">
      <c r="E81" t="s">
        <v>55</v>
      </c>
    </row>
    <row r="83" spans="1:33" x14ac:dyDescent="0.15">
      <c r="E83" t="s">
        <v>57</v>
      </c>
    </row>
    <row r="84" spans="1:33" x14ac:dyDescent="0.15">
      <c r="E84" t="s">
        <v>56</v>
      </c>
    </row>
    <row r="85" spans="1:33" x14ac:dyDescent="0.15">
      <c r="E85" t="s">
        <v>58</v>
      </c>
    </row>
    <row r="86" spans="1:33" x14ac:dyDescent="0.15">
      <c r="E86" t="s">
        <v>53</v>
      </c>
    </row>
    <row r="87" spans="1:33" x14ac:dyDescent="0.15">
      <c r="E87" t="s">
        <v>52</v>
      </c>
    </row>
    <row r="88" spans="1:33" ht="13.15" customHeight="1" x14ac:dyDescent="0.15"/>
    <row r="89" spans="1:33" ht="13.15" customHeight="1" thickBot="1" x14ac:dyDescent="0.2"/>
    <row r="90" spans="1:33" ht="14.25" thickTop="1" x14ac:dyDescent="0.15">
      <c r="A90" s="2"/>
      <c r="B90" s="2"/>
      <c r="C90" s="75"/>
      <c r="D90" s="27"/>
      <c r="E90" s="28"/>
      <c r="F90" s="28"/>
      <c r="G90" s="28"/>
      <c r="H90" s="28"/>
      <c r="I90" s="28"/>
      <c r="J90" s="28"/>
      <c r="K90" s="28"/>
      <c r="L90" s="28"/>
      <c r="M90" s="28"/>
      <c r="N90" s="28"/>
      <c r="O90" s="28"/>
      <c r="P90" s="28"/>
      <c r="Q90" s="28"/>
      <c r="R90" s="28"/>
      <c r="S90" s="28"/>
      <c r="T90" s="28"/>
      <c r="U90" s="28"/>
      <c r="V90" s="28"/>
      <c r="W90" s="28"/>
      <c r="X90" s="90" t="s">
        <v>54</v>
      </c>
      <c r="Y90" s="90"/>
      <c r="Z90" s="28"/>
      <c r="AA90" s="28"/>
      <c r="AB90" s="28"/>
      <c r="AC90" s="28"/>
      <c r="AD90" s="28"/>
      <c r="AE90" s="28"/>
      <c r="AF90" s="29"/>
      <c r="AG90" s="3"/>
    </row>
    <row r="91" spans="1:33" ht="13.9" customHeight="1" x14ac:dyDescent="0.15">
      <c r="A91" s="48"/>
      <c r="B91" s="48"/>
      <c r="C91" s="43"/>
      <c r="D91" s="30"/>
      <c r="E91" s="3"/>
      <c r="F91" s="3"/>
      <c r="G91" s="3"/>
      <c r="H91" s="3"/>
      <c r="I91" s="3"/>
      <c r="J91" s="3"/>
      <c r="K91" s="3"/>
      <c r="L91" s="3"/>
      <c r="M91" s="95" t="s">
        <v>43</v>
      </c>
      <c r="N91" s="95"/>
      <c r="O91" s="3"/>
      <c r="P91" s="3"/>
      <c r="Q91" s="3"/>
      <c r="R91" s="3"/>
      <c r="S91" s="3"/>
      <c r="T91" s="3"/>
      <c r="U91" s="3"/>
      <c r="V91" s="3"/>
      <c r="W91" s="3"/>
      <c r="X91" s="91"/>
      <c r="Y91" s="91"/>
      <c r="Z91" s="3"/>
      <c r="AA91" s="3"/>
      <c r="AB91" s="3"/>
      <c r="AC91" s="3"/>
      <c r="AD91" s="3"/>
      <c r="AE91" s="3"/>
      <c r="AF91" s="32"/>
      <c r="AG91" s="3"/>
    </row>
    <row r="92" spans="1:33" ht="13.9" customHeight="1" x14ac:dyDescent="0.15">
      <c r="A92" s="48"/>
      <c r="B92" s="48"/>
      <c r="C92" s="43"/>
      <c r="D92" s="102" t="s">
        <v>44</v>
      </c>
      <c r="E92" s="103"/>
      <c r="F92" s="103"/>
      <c r="G92" s="103"/>
      <c r="H92" s="95" t="s">
        <v>39</v>
      </c>
      <c r="I92" s="95"/>
      <c r="J92" s="95"/>
      <c r="K92" s="95"/>
      <c r="L92" s="95"/>
      <c r="M92" s="95"/>
      <c r="N92" s="95"/>
      <c r="O92" s="3"/>
      <c r="P92" s="3"/>
      <c r="Q92" s="3"/>
      <c r="R92" s="3"/>
      <c r="S92" s="3"/>
      <c r="T92" s="3"/>
      <c r="U92" s="3"/>
      <c r="V92" s="3"/>
      <c r="W92" s="3"/>
      <c r="X92" s="91"/>
      <c r="Y92" s="91"/>
      <c r="Z92" s="3"/>
      <c r="AA92" s="3"/>
      <c r="AB92" s="92" t="s">
        <v>61</v>
      </c>
      <c r="AC92" s="92"/>
      <c r="AD92" s="92"/>
      <c r="AE92" s="92"/>
      <c r="AF92" s="32"/>
      <c r="AG92" s="3"/>
    </row>
    <row r="93" spans="1:33" ht="14.25" thickBot="1" x14ac:dyDescent="0.2">
      <c r="A93" s="48"/>
      <c r="B93" s="48"/>
      <c r="C93" s="43"/>
      <c r="D93" s="100" t="s">
        <v>45</v>
      </c>
      <c r="E93" s="101"/>
      <c r="F93" s="101"/>
      <c r="G93" s="101"/>
      <c r="H93" s="95"/>
      <c r="I93" s="95"/>
      <c r="J93" s="95"/>
      <c r="K93" s="95"/>
      <c r="L93" s="95"/>
      <c r="M93" s="95"/>
      <c r="N93" s="95"/>
      <c r="O93" s="3"/>
      <c r="P93" s="3"/>
      <c r="Q93" s="3"/>
      <c r="R93" s="3"/>
      <c r="S93" s="3"/>
      <c r="T93" s="3"/>
      <c r="U93" s="3"/>
      <c r="V93" s="3"/>
      <c r="W93" s="3"/>
      <c r="X93" s="91"/>
      <c r="Y93" s="91"/>
      <c r="Z93" s="3"/>
      <c r="AA93" s="3"/>
      <c r="AB93" s="3"/>
      <c r="AC93" s="3"/>
      <c r="AD93" s="3"/>
      <c r="AE93" s="3"/>
      <c r="AF93" s="32"/>
      <c r="AG93" s="3"/>
    </row>
    <row r="94" spans="1:33" ht="12.6" customHeight="1" thickBot="1" x14ac:dyDescent="0.2">
      <c r="A94" s="106" t="s">
        <v>33</v>
      </c>
      <c r="B94" s="106"/>
      <c r="C94" s="108"/>
      <c r="D94" s="100" t="s">
        <v>46</v>
      </c>
      <c r="E94" s="101"/>
      <c r="F94" s="101"/>
      <c r="G94" s="101"/>
      <c r="H94" s="95"/>
      <c r="I94" s="95"/>
      <c r="J94" s="95"/>
      <c r="K94" s="95"/>
      <c r="L94" s="95"/>
      <c r="M94" s="74">
        <v>3</v>
      </c>
      <c r="N94" s="70" t="s">
        <v>30</v>
      </c>
      <c r="O94" s="3"/>
      <c r="P94" s="3"/>
      <c r="Q94" s="3"/>
      <c r="R94" s="3"/>
      <c r="S94" s="3"/>
      <c r="T94" s="3"/>
      <c r="U94" s="3"/>
      <c r="V94" s="3"/>
      <c r="W94" s="3"/>
      <c r="X94" s="89" t="s">
        <v>41</v>
      </c>
      <c r="Y94" s="89"/>
      <c r="Z94" s="3"/>
      <c r="AA94" s="3"/>
      <c r="AB94" s="3"/>
      <c r="AC94" s="89" t="s">
        <v>41</v>
      </c>
      <c r="AD94" s="89"/>
      <c r="AE94" s="3"/>
      <c r="AF94" s="32"/>
      <c r="AG94" s="3"/>
    </row>
    <row r="95" spans="1:33" ht="10.15" customHeight="1" thickBot="1" x14ac:dyDescent="0.2">
      <c r="D95" s="30"/>
      <c r="E95" s="89" t="s">
        <v>15</v>
      </c>
      <c r="F95" s="89"/>
      <c r="G95" s="3"/>
      <c r="H95" s="3"/>
      <c r="I95" s="89" t="s">
        <v>41</v>
      </c>
      <c r="J95" s="89"/>
      <c r="K95" s="3"/>
      <c r="L95" s="3"/>
      <c r="M95" s="77" t="s">
        <v>42</v>
      </c>
      <c r="N95" s="3"/>
      <c r="O95" s="3"/>
      <c r="P95" s="14" t="s">
        <v>25</v>
      </c>
      <c r="Q95" s="3"/>
      <c r="R95" s="3"/>
      <c r="S95" s="3"/>
      <c r="T95" s="3"/>
      <c r="U95" s="3"/>
      <c r="V95" s="3"/>
      <c r="W95" s="3"/>
      <c r="X95" s="31" t="s">
        <v>26</v>
      </c>
      <c r="Y95" s="31"/>
      <c r="Z95" s="13"/>
      <c r="AA95" s="13"/>
      <c r="AB95" s="31"/>
      <c r="AC95" s="31"/>
      <c r="AD95" s="31"/>
      <c r="AE95" s="31"/>
      <c r="AF95" s="32"/>
      <c r="AG95" s="3"/>
    </row>
    <row r="96" spans="1:33" ht="21" thickBot="1" x14ac:dyDescent="0.2">
      <c r="B96" s="42" t="s">
        <v>4</v>
      </c>
      <c r="D96" s="51" t="s">
        <v>31</v>
      </c>
      <c r="E96" s="99">
        <f>R19</f>
        <v>254180</v>
      </c>
      <c r="F96" s="99"/>
      <c r="G96" s="99"/>
      <c r="H96" s="3" t="s">
        <v>19</v>
      </c>
      <c r="I96" s="94">
        <f>AM2</f>
        <v>70000</v>
      </c>
      <c r="J96" s="94"/>
      <c r="K96" s="3" t="s">
        <v>18</v>
      </c>
      <c r="L96" s="3"/>
      <c r="M96" s="72">
        <f>M94</f>
        <v>3</v>
      </c>
      <c r="N96" s="3" t="s">
        <v>20</v>
      </c>
      <c r="O96" s="3"/>
      <c r="P96" s="86">
        <f>I6</f>
        <v>1000000</v>
      </c>
      <c r="Q96" s="86"/>
      <c r="R96" s="50" t="s">
        <v>5</v>
      </c>
      <c r="S96" s="60">
        <f>AK2</f>
        <v>842000</v>
      </c>
      <c r="T96" s="20" t="s">
        <v>21</v>
      </c>
      <c r="U96" s="3"/>
      <c r="V96" s="3"/>
      <c r="W96" s="3"/>
      <c r="X96" s="61">
        <f>E96-I96*M96-R97</f>
        <v>42600</v>
      </c>
      <c r="Y96" s="31" t="s">
        <v>0</v>
      </c>
      <c r="Z96" s="17" t="s">
        <v>29</v>
      </c>
      <c r="AA96" s="13"/>
      <c r="AB96" s="87">
        <f>IF(X96&gt;0,X96,"0")</f>
        <v>42600</v>
      </c>
      <c r="AC96" s="87"/>
      <c r="AD96" s="87"/>
      <c r="AE96" s="31" t="s">
        <v>0</v>
      </c>
      <c r="AF96" s="32"/>
      <c r="AG96" s="3"/>
    </row>
    <row r="97" spans="2:33" ht="10.15" customHeight="1" x14ac:dyDescent="0.15">
      <c r="B97" s="43"/>
      <c r="D97" s="30"/>
      <c r="E97" s="3"/>
      <c r="F97" s="3"/>
      <c r="G97" s="3"/>
      <c r="H97" s="3"/>
      <c r="I97" s="3"/>
      <c r="J97" s="3"/>
      <c r="K97" s="3"/>
      <c r="L97" s="3"/>
      <c r="M97" s="3"/>
      <c r="N97" s="3"/>
      <c r="O97" s="3"/>
      <c r="P97" s="3"/>
      <c r="Q97" s="67" t="s">
        <v>38</v>
      </c>
      <c r="R97" s="68">
        <f>IF((P96-S96)*0.01&gt;0,(P96-S96)*0.01,"0")</f>
        <v>1580</v>
      </c>
      <c r="S97" s="25"/>
      <c r="T97" s="3"/>
      <c r="U97" s="3"/>
      <c r="V97" s="3"/>
      <c r="W97" s="3"/>
      <c r="X97" s="31"/>
      <c r="Y97" s="31"/>
      <c r="Z97" s="13"/>
      <c r="AA97" s="13"/>
      <c r="AB97" s="31"/>
      <c r="AC97" s="31"/>
      <c r="AD97" s="31"/>
      <c r="AE97" s="31"/>
      <c r="AF97" s="32"/>
      <c r="AG97" s="3"/>
    </row>
    <row r="98" spans="2:33" x14ac:dyDescent="0.15">
      <c r="B98" s="43"/>
      <c r="D98" s="34"/>
      <c r="E98" s="13"/>
      <c r="F98" s="13"/>
      <c r="G98" s="13"/>
      <c r="H98" s="13"/>
      <c r="I98" s="13"/>
      <c r="J98" s="13"/>
      <c r="K98" s="13"/>
      <c r="L98" s="13"/>
      <c r="M98" s="13"/>
      <c r="N98" s="13"/>
      <c r="O98" s="13"/>
      <c r="P98" s="13"/>
      <c r="Q98" s="13"/>
      <c r="R98" s="13"/>
      <c r="S98" s="13"/>
      <c r="T98" s="13"/>
      <c r="U98" s="13"/>
      <c r="V98" s="13"/>
      <c r="W98" s="13"/>
      <c r="X98" s="39"/>
      <c r="Y98" s="39"/>
      <c r="Z98" s="13"/>
      <c r="AA98" s="13"/>
      <c r="AB98" s="13"/>
      <c r="AC98" s="82" t="s">
        <v>71</v>
      </c>
      <c r="AD98" s="13"/>
      <c r="AE98" s="13"/>
      <c r="AF98" s="32"/>
      <c r="AG98" s="3"/>
    </row>
    <row r="99" spans="2:33" ht="10.15" customHeight="1" thickBot="1" x14ac:dyDescent="0.2">
      <c r="B99" s="43"/>
      <c r="D99" s="30"/>
      <c r="E99" s="3"/>
      <c r="F99" s="3"/>
      <c r="G99" s="3"/>
      <c r="H99" s="3"/>
      <c r="I99" s="3"/>
      <c r="J99" s="3"/>
      <c r="K99" s="3"/>
      <c r="L99" s="3"/>
      <c r="M99" s="3"/>
      <c r="N99" s="3"/>
      <c r="O99" s="3"/>
      <c r="P99" s="14" t="s">
        <v>25</v>
      </c>
      <c r="Q99" s="3"/>
      <c r="R99" s="3"/>
      <c r="S99" s="3"/>
      <c r="T99" s="3"/>
      <c r="U99" s="3"/>
      <c r="V99" s="3"/>
      <c r="W99" s="3"/>
      <c r="X99" s="31"/>
      <c r="Y99" s="31"/>
      <c r="Z99" s="13"/>
      <c r="AA99" s="13"/>
      <c r="AB99" s="31"/>
      <c r="AC99" s="31"/>
      <c r="AD99" s="31"/>
      <c r="AE99" s="31"/>
      <c r="AF99" s="32"/>
      <c r="AG99" s="3"/>
    </row>
    <row r="100" spans="2:33" ht="21" thickBot="1" x14ac:dyDescent="0.2">
      <c r="B100" s="42" t="s">
        <v>6</v>
      </c>
      <c r="D100" s="51" t="s">
        <v>31</v>
      </c>
      <c r="E100" s="99">
        <f>R23</f>
        <v>171820</v>
      </c>
      <c r="F100" s="99"/>
      <c r="G100" s="99"/>
      <c r="H100" s="3" t="s">
        <v>19</v>
      </c>
      <c r="I100" s="94">
        <f>AM3</f>
        <v>53000</v>
      </c>
      <c r="J100" s="94"/>
      <c r="K100" s="3" t="s">
        <v>18</v>
      </c>
      <c r="L100" s="3"/>
      <c r="M100" s="72">
        <f>M94</f>
        <v>3</v>
      </c>
      <c r="N100" s="3" t="s">
        <v>20</v>
      </c>
      <c r="O100" s="3"/>
      <c r="P100" s="86">
        <f>I6</f>
        <v>1000000</v>
      </c>
      <c r="Q100" s="86"/>
      <c r="R100" s="50" t="s">
        <v>5</v>
      </c>
      <c r="S100" s="60">
        <f>AK3</f>
        <v>558000</v>
      </c>
      <c r="T100" s="3" t="s">
        <v>21</v>
      </c>
      <c r="U100" s="3"/>
      <c r="V100" s="3"/>
      <c r="W100" s="3"/>
      <c r="X100" s="61">
        <f>E100-I100*M100-R101</f>
        <v>8400</v>
      </c>
      <c r="Y100" s="31" t="s">
        <v>0</v>
      </c>
      <c r="Z100" s="17" t="s">
        <v>29</v>
      </c>
      <c r="AA100" s="13"/>
      <c r="AB100" s="87">
        <f>IF(X100&gt;0,X100,"0")</f>
        <v>8400</v>
      </c>
      <c r="AC100" s="87"/>
      <c r="AD100" s="87"/>
      <c r="AE100" s="31" t="s">
        <v>0</v>
      </c>
      <c r="AF100" s="32"/>
      <c r="AG100" s="3"/>
    </row>
    <row r="101" spans="2:33" ht="10.15" customHeight="1" x14ac:dyDescent="0.15">
      <c r="B101" s="43"/>
      <c r="D101" s="30"/>
      <c r="E101" s="3"/>
      <c r="F101" s="3"/>
      <c r="G101" s="3"/>
      <c r="H101" s="3"/>
      <c r="I101" s="3"/>
      <c r="J101" s="3"/>
      <c r="K101" s="3"/>
      <c r="L101" s="3"/>
      <c r="M101" s="3"/>
      <c r="N101" s="3"/>
      <c r="O101" s="3"/>
      <c r="P101" s="3"/>
      <c r="Q101" s="67" t="s">
        <v>38</v>
      </c>
      <c r="R101" s="68">
        <f>IF((P100-S100)*0.01&gt;0,(P100-S100)*0.01,"0")</f>
        <v>4420</v>
      </c>
      <c r="S101" s="25"/>
      <c r="T101" s="3"/>
      <c r="U101" s="3"/>
      <c r="V101" s="3"/>
      <c r="W101" s="3"/>
      <c r="X101" s="31"/>
      <c r="Y101" s="31"/>
      <c r="Z101" s="13"/>
      <c r="AA101" s="13"/>
      <c r="AB101" s="31"/>
      <c r="AC101" s="31"/>
      <c r="AD101" s="31"/>
      <c r="AE101" s="31"/>
      <c r="AF101" s="32"/>
      <c r="AG101" s="3"/>
    </row>
    <row r="102" spans="2:33" x14ac:dyDescent="0.15">
      <c r="B102" s="43"/>
      <c r="D102" s="34"/>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82" t="s">
        <v>71</v>
      </c>
      <c r="AD102" s="13"/>
      <c r="AE102" s="13"/>
      <c r="AF102" s="32"/>
    </row>
    <row r="103" spans="2:33" ht="10.15" customHeight="1" thickBot="1" x14ac:dyDescent="0.2">
      <c r="B103" s="43"/>
      <c r="D103" s="30"/>
      <c r="E103" s="3"/>
      <c r="F103" s="3"/>
      <c r="G103" s="3"/>
      <c r="H103" s="3"/>
      <c r="I103" s="3"/>
      <c r="J103" s="3"/>
      <c r="K103" s="3"/>
      <c r="L103" s="3"/>
      <c r="M103" s="3"/>
      <c r="N103" s="3"/>
      <c r="O103" s="3"/>
      <c r="P103" s="14" t="s">
        <v>25</v>
      </c>
      <c r="Q103" s="3"/>
      <c r="R103" s="3"/>
      <c r="S103" s="3"/>
      <c r="T103" s="3"/>
      <c r="U103" s="3"/>
      <c r="V103" s="3"/>
      <c r="W103" s="3"/>
      <c r="X103" s="31"/>
      <c r="Y103" s="31"/>
      <c r="Z103" s="13"/>
      <c r="AA103" s="13"/>
      <c r="AB103" s="31"/>
      <c r="AC103" s="31"/>
      <c r="AD103" s="31"/>
      <c r="AE103" s="31"/>
      <c r="AF103" s="32"/>
      <c r="AG103" s="3"/>
    </row>
    <row r="104" spans="2:33" ht="21" thickBot="1" x14ac:dyDescent="0.2">
      <c r="B104" s="42" t="s">
        <v>7</v>
      </c>
      <c r="D104" s="51" t="s">
        <v>31</v>
      </c>
      <c r="E104" s="99">
        <f>R27</f>
        <v>87430</v>
      </c>
      <c r="F104" s="99"/>
      <c r="G104" s="99"/>
      <c r="H104" s="3" t="s">
        <v>19</v>
      </c>
      <c r="I104" s="94">
        <f>AM4</f>
        <v>35000</v>
      </c>
      <c r="J104" s="94"/>
      <c r="K104" s="3" t="s">
        <v>18</v>
      </c>
      <c r="L104" s="3"/>
      <c r="M104" s="72">
        <f>M94</f>
        <v>3</v>
      </c>
      <c r="N104" s="3" t="s">
        <v>20</v>
      </c>
      <c r="O104" s="3"/>
      <c r="P104" s="86">
        <f>I6</f>
        <v>1000000</v>
      </c>
      <c r="Q104" s="86"/>
      <c r="R104" s="50" t="s">
        <v>5</v>
      </c>
      <c r="S104" s="60">
        <f>AK4</f>
        <v>267000</v>
      </c>
      <c r="T104" s="3" t="s">
        <v>21</v>
      </c>
      <c r="U104" s="3"/>
      <c r="V104" s="3"/>
      <c r="W104" s="3"/>
      <c r="X104" s="61">
        <f>E104-I104*M104-R105</f>
        <v>-24900</v>
      </c>
      <c r="Y104" s="31" t="s">
        <v>0</v>
      </c>
      <c r="Z104" s="17" t="s">
        <v>29</v>
      </c>
      <c r="AA104" s="13"/>
      <c r="AB104" s="87" t="str">
        <f>IF(X104&gt;0,X104,"0")</f>
        <v>0</v>
      </c>
      <c r="AC104" s="87"/>
      <c r="AD104" s="87"/>
      <c r="AE104" s="31" t="s">
        <v>0</v>
      </c>
      <c r="AF104" s="32"/>
      <c r="AG104" s="3"/>
    </row>
    <row r="105" spans="2:33" ht="10.15" customHeight="1" x14ac:dyDescent="0.15">
      <c r="B105" s="43"/>
      <c r="D105" s="30"/>
      <c r="E105" s="3"/>
      <c r="F105" s="3"/>
      <c r="G105" s="3"/>
      <c r="H105" s="3"/>
      <c r="I105" s="3"/>
      <c r="J105" s="3"/>
      <c r="K105" s="3"/>
      <c r="L105" s="3"/>
      <c r="M105" s="3"/>
      <c r="N105" s="3"/>
      <c r="O105" s="3"/>
      <c r="P105" s="3"/>
      <c r="Q105" s="67" t="s">
        <v>38</v>
      </c>
      <c r="R105" s="68">
        <f>IF((P104-S104)*0.01&gt;0,(P104-S104)*0.01,"0")</f>
        <v>7330</v>
      </c>
      <c r="S105" s="25"/>
      <c r="T105" s="3"/>
      <c r="U105" s="3"/>
      <c r="V105" s="3"/>
      <c r="W105" s="3"/>
      <c r="X105" s="31"/>
      <c r="Y105" s="31"/>
      <c r="Z105" s="13"/>
      <c r="AA105" s="13"/>
      <c r="AB105" s="31"/>
      <c r="AC105" s="31"/>
      <c r="AD105" s="31"/>
      <c r="AE105" s="31"/>
      <c r="AF105" s="32"/>
      <c r="AG105" s="3"/>
    </row>
    <row r="106" spans="2:33" x14ac:dyDescent="0.15">
      <c r="B106" s="43"/>
      <c r="D106" s="30"/>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13"/>
      <c r="AF106" s="32"/>
      <c r="AG106" s="3"/>
    </row>
    <row r="107" spans="2:33" ht="10.15" customHeight="1" thickBot="1" x14ac:dyDescent="0.2">
      <c r="B107" s="43"/>
      <c r="D107" s="30"/>
      <c r="E107" s="3"/>
      <c r="F107" s="3"/>
      <c r="G107" s="3"/>
      <c r="H107" s="3"/>
      <c r="I107" s="3"/>
      <c r="J107" s="3"/>
      <c r="K107" s="3"/>
      <c r="L107" s="3"/>
      <c r="M107" s="3"/>
      <c r="N107" s="3"/>
      <c r="O107" s="3"/>
      <c r="P107" s="3"/>
      <c r="Q107" s="31"/>
      <c r="R107" s="31"/>
      <c r="S107" s="3"/>
      <c r="T107" s="3"/>
      <c r="U107" s="3"/>
      <c r="V107" s="3"/>
      <c r="W107" s="3"/>
      <c r="X107" s="3"/>
      <c r="Y107" s="3"/>
      <c r="Z107" s="3"/>
      <c r="AA107" s="3"/>
      <c r="AB107" s="31"/>
      <c r="AC107" s="31"/>
      <c r="AD107" s="31"/>
      <c r="AE107" s="31"/>
      <c r="AF107" s="32"/>
      <c r="AG107" s="3"/>
    </row>
    <row r="108" spans="2:33" ht="21" thickBot="1" x14ac:dyDescent="0.2">
      <c r="B108" s="42" t="s">
        <v>8</v>
      </c>
      <c r="D108" s="51" t="s">
        <v>31</v>
      </c>
      <c r="E108" s="99">
        <f>R31</f>
        <v>57600</v>
      </c>
      <c r="F108" s="99"/>
      <c r="G108" s="99"/>
      <c r="H108" s="3" t="s">
        <v>16</v>
      </c>
      <c r="I108" s="94">
        <f>AM5</f>
        <v>35000</v>
      </c>
      <c r="J108" s="94"/>
      <c r="K108" s="3" t="s">
        <v>18</v>
      </c>
      <c r="L108" s="3"/>
      <c r="M108" s="72">
        <f>M94</f>
        <v>3</v>
      </c>
      <c r="N108" s="3" t="s">
        <v>22</v>
      </c>
      <c r="O108" s="3"/>
      <c r="P108" s="3"/>
      <c r="Q108" s="33">
        <f>E108-AM5*M108</f>
        <v>-47400</v>
      </c>
      <c r="R108" s="31" t="s">
        <v>0</v>
      </c>
      <c r="S108" s="107" t="s">
        <v>40</v>
      </c>
      <c r="T108" s="107"/>
      <c r="U108" s="107"/>
      <c r="V108" s="107"/>
      <c r="W108" s="107"/>
      <c r="X108" s="107"/>
      <c r="Y108" s="107"/>
      <c r="Z108" s="107"/>
      <c r="AA108" s="3"/>
      <c r="AB108" s="87" t="str">
        <f>IF(Q108&gt;0,Q108,"0")</f>
        <v>0</v>
      </c>
      <c r="AC108" s="87"/>
      <c r="AD108" s="87"/>
      <c r="AE108" s="31" t="s">
        <v>0</v>
      </c>
      <c r="AF108" s="32"/>
      <c r="AG108" s="3"/>
    </row>
    <row r="109" spans="2:33" ht="10.15" customHeight="1" x14ac:dyDescent="0.15">
      <c r="B109" s="43"/>
      <c r="D109" s="30"/>
      <c r="E109" s="3"/>
      <c r="F109" s="3"/>
      <c r="G109" s="3"/>
      <c r="H109" s="3"/>
      <c r="I109" s="3"/>
      <c r="J109" s="3"/>
      <c r="K109" s="3"/>
      <c r="L109" s="3"/>
      <c r="M109" s="3"/>
      <c r="N109" s="3"/>
      <c r="O109" s="3"/>
      <c r="P109" s="3"/>
      <c r="Q109" s="31"/>
      <c r="R109" s="31"/>
      <c r="S109" s="3"/>
      <c r="T109" s="3"/>
      <c r="U109" s="3"/>
      <c r="V109" s="3"/>
      <c r="W109" s="3"/>
      <c r="X109" s="3"/>
      <c r="Y109" s="3"/>
      <c r="Z109" s="3"/>
      <c r="AA109" s="3"/>
      <c r="AB109" s="31"/>
      <c r="AC109" s="31"/>
      <c r="AD109" s="31"/>
      <c r="AE109" s="31"/>
      <c r="AF109" s="32"/>
      <c r="AG109" s="3"/>
    </row>
    <row r="110" spans="2:33" x14ac:dyDescent="0.15">
      <c r="B110" s="43"/>
      <c r="D110" s="34"/>
      <c r="E110" s="13"/>
      <c r="F110" s="13"/>
      <c r="G110" s="13"/>
      <c r="H110" s="13"/>
      <c r="I110" s="13"/>
      <c r="J110" s="13"/>
      <c r="K110" s="13"/>
      <c r="L110" s="13"/>
      <c r="M110" s="13"/>
      <c r="N110" s="13"/>
      <c r="O110" s="13"/>
      <c r="P110" s="13"/>
      <c r="Q110" s="13"/>
      <c r="R110" s="13"/>
      <c r="S110" s="3"/>
      <c r="T110" s="3"/>
      <c r="U110" s="3"/>
      <c r="V110" s="3"/>
      <c r="W110" s="3"/>
      <c r="X110" s="3"/>
      <c r="Y110" s="3"/>
      <c r="Z110" s="3"/>
      <c r="AA110" s="3"/>
      <c r="AB110" s="3"/>
      <c r="AC110" s="3"/>
      <c r="AD110" s="3"/>
      <c r="AE110" s="3"/>
      <c r="AF110" s="32"/>
      <c r="AG110" s="3"/>
    </row>
    <row r="111" spans="2:33" ht="10.15" customHeight="1" thickBot="1" x14ac:dyDescent="0.2">
      <c r="B111" s="43"/>
      <c r="D111" s="30"/>
      <c r="E111" s="3"/>
      <c r="F111" s="3"/>
      <c r="G111" s="3"/>
      <c r="H111" s="3"/>
      <c r="I111" s="3"/>
      <c r="J111" s="3"/>
      <c r="K111" s="3"/>
      <c r="L111" s="3"/>
      <c r="M111" s="3"/>
      <c r="N111" s="3"/>
      <c r="O111" s="3"/>
      <c r="P111" s="3"/>
      <c r="Q111" s="31"/>
      <c r="R111" s="31"/>
      <c r="S111" s="3"/>
      <c r="T111" s="3"/>
      <c r="U111" s="3"/>
      <c r="V111" s="3"/>
      <c r="W111" s="3"/>
      <c r="X111" s="3"/>
      <c r="Y111" s="3"/>
      <c r="Z111" s="3"/>
      <c r="AA111" s="3"/>
      <c r="AB111" s="31"/>
      <c r="AC111" s="31"/>
      <c r="AD111" s="31"/>
      <c r="AE111" s="31"/>
      <c r="AF111" s="32"/>
      <c r="AG111" s="3"/>
    </row>
    <row r="112" spans="2:33" ht="21" thickBot="1" x14ac:dyDescent="0.2">
      <c r="B112" s="42" t="s">
        <v>9</v>
      </c>
      <c r="D112" s="51" t="s">
        <v>31</v>
      </c>
      <c r="E112" s="99">
        <f>R35</f>
        <v>35400</v>
      </c>
      <c r="F112" s="99"/>
      <c r="G112" s="99"/>
      <c r="H112" s="3" t="s">
        <v>16</v>
      </c>
      <c r="I112" s="94">
        <f>AM6</f>
        <v>35000</v>
      </c>
      <c r="J112" s="94"/>
      <c r="K112" s="3" t="s">
        <v>18</v>
      </c>
      <c r="L112" s="3"/>
      <c r="M112" s="72">
        <f>M94</f>
        <v>3</v>
      </c>
      <c r="N112" s="3" t="s">
        <v>22</v>
      </c>
      <c r="O112" s="3"/>
      <c r="P112" s="3"/>
      <c r="Q112" s="33">
        <f>E112-AM6*M112</f>
        <v>-69600</v>
      </c>
      <c r="R112" s="31" t="s">
        <v>0</v>
      </c>
      <c r="S112" s="107" t="s">
        <v>40</v>
      </c>
      <c r="T112" s="107"/>
      <c r="U112" s="107"/>
      <c r="V112" s="107"/>
      <c r="W112" s="107"/>
      <c r="X112" s="107"/>
      <c r="Y112" s="107"/>
      <c r="Z112" s="107"/>
      <c r="AA112" s="3"/>
      <c r="AB112" s="87" t="str">
        <f>IF(Q112&gt;0,Q112,"0")</f>
        <v>0</v>
      </c>
      <c r="AC112" s="87"/>
      <c r="AD112" s="87"/>
      <c r="AE112" s="31" t="s">
        <v>0</v>
      </c>
      <c r="AF112" s="32"/>
      <c r="AG112" s="3"/>
    </row>
    <row r="113" spans="4:33" ht="10.15" customHeight="1" x14ac:dyDescent="0.15">
      <c r="D113" s="30"/>
      <c r="E113" s="3"/>
      <c r="F113" s="3"/>
      <c r="G113" s="3"/>
      <c r="H113" s="3"/>
      <c r="I113" s="3"/>
      <c r="J113" s="3"/>
      <c r="K113" s="3"/>
      <c r="L113" s="3"/>
      <c r="M113" s="3"/>
      <c r="N113" s="3"/>
      <c r="O113" s="3"/>
      <c r="P113" s="3"/>
      <c r="Q113" s="31"/>
      <c r="R113" s="31"/>
      <c r="S113" s="3"/>
      <c r="T113" s="3"/>
      <c r="U113" s="3"/>
      <c r="V113" s="3"/>
      <c r="W113" s="3"/>
      <c r="X113" s="3"/>
      <c r="Y113" s="3"/>
      <c r="Z113" s="3"/>
      <c r="AA113" s="3"/>
      <c r="AB113" s="31"/>
      <c r="AC113" s="31"/>
      <c r="AD113" s="31"/>
      <c r="AE113" s="31"/>
      <c r="AF113" s="32"/>
      <c r="AG113" s="3"/>
    </row>
    <row r="114" spans="4:33" ht="14.25" thickBot="1" x14ac:dyDescent="0.2">
      <c r="D114" s="35"/>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7"/>
      <c r="AG114" s="3"/>
    </row>
    <row r="115" spans="4:33" ht="14.25" thickTop="1" x14ac:dyDescent="0.15"/>
  </sheetData>
  <sheetProtection algorithmName="SHA-512" hashValue="cdoiDMghIhdRR9vt+k9xApetEBEumP6x7PIA9o0qAAHh8zIHeNMvH2fAeerltSJ7ve2X9uStJ6xm2wwHhRwKjg==" saltValue="xc9AZcfTkzsEJ3eX47J3kw==" spinCount="100000" sheet="1" objects="1" scenarios="1" selectLockedCells="1" selectUnlockedCells="1"/>
  <mergeCells count="96">
    <mergeCell ref="S68:Z68"/>
    <mergeCell ref="A54:C54"/>
    <mergeCell ref="A94:C94"/>
    <mergeCell ref="D92:G92"/>
    <mergeCell ref="D93:G93"/>
    <mergeCell ref="D94:G94"/>
    <mergeCell ref="E55:F55"/>
    <mergeCell ref="E60:G60"/>
    <mergeCell ref="E64:G64"/>
    <mergeCell ref="E68:G68"/>
    <mergeCell ref="E72:G72"/>
    <mergeCell ref="I55:J55"/>
    <mergeCell ref="I72:J72"/>
    <mergeCell ref="P60:Q60"/>
    <mergeCell ref="P64:Q64"/>
    <mergeCell ref="I60:J60"/>
    <mergeCell ref="E112:G112"/>
    <mergeCell ref="I112:J112"/>
    <mergeCell ref="AB112:AD112"/>
    <mergeCell ref="S108:Z108"/>
    <mergeCell ref="S72:Z72"/>
    <mergeCell ref="S112:Z112"/>
    <mergeCell ref="M91:N93"/>
    <mergeCell ref="E95:F95"/>
    <mergeCell ref="X90:Y93"/>
    <mergeCell ref="X94:Y94"/>
    <mergeCell ref="AC94:AD94"/>
    <mergeCell ref="AB92:AE92"/>
    <mergeCell ref="E104:G104"/>
    <mergeCell ref="I104:J104"/>
    <mergeCell ref="P104:Q104"/>
    <mergeCell ref="AB104:AD104"/>
    <mergeCell ref="E108:G108"/>
    <mergeCell ref="I108:J108"/>
    <mergeCell ref="AB108:AD108"/>
    <mergeCell ref="P96:Q96"/>
    <mergeCell ref="AB96:AD96"/>
    <mergeCell ref="E100:G100"/>
    <mergeCell ref="I100:J100"/>
    <mergeCell ref="P100:Q100"/>
    <mergeCell ref="AB100:AD100"/>
    <mergeCell ref="W12:AA12"/>
    <mergeCell ref="O27:P27"/>
    <mergeCell ref="O23:P23"/>
    <mergeCell ref="P56:Q56"/>
    <mergeCell ref="O28:P28"/>
    <mergeCell ref="R15:T15"/>
    <mergeCell ref="R27:T27"/>
    <mergeCell ref="W15:AA15"/>
    <mergeCell ref="R23:T23"/>
    <mergeCell ref="O20:P20"/>
    <mergeCell ref="O24:P24"/>
    <mergeCell ref="I95:J95"/>
    <mergeCell ref="E96:G96"/>
    <mergeCell ref="I96:J96"/>
    <mergeCell ref="H52:L54"/>
    <mergeCell ref="H27:I27"/>
    <mergeCell ref="H31:I31"/>
    <mergeCell ref="H35:I35"/>
    <mergeCell ref="I56:J56"/>
    <mergeCell ref="E56:G56"/>
    <mergeCell ref="D54:G54"/>
    <mergeCell ref="H92:L94"/>
    <mergeCell ref="D53:G53"/>
    <mergeCell ref="D52:G52"/>
    <mergeCell ref="I68:J68"/>
    <mergeCell ref="I64:J64"/>
    <mergeCell ref="AC14:AF15"/>
    <mergeCell ref="X16:Y16"/>
    <mergeCell ref="W13:AA13"/>
    <mergeCell ref="L19:M19"/>
    <mergeCell ref="O19:P19"/>
    <mergeCell ref="AC19:AF19"/>
    <mergeCell ref="R19:T19"/>
    <mergeCell ref="AD16:AE16"/>
    <mergeCell ref="H19:I19"/>
    <mergeCell ref="H23:I23"/>
    <mergeCell ref="AC23:AF23"/>
    <mergeCell ref="L27:M27"/>
    <mergeCell ref="M51:N53"/>
    <mergeCell ref="I6:L6"/>
    <mergeCell ref="L23:M23"/>
    <mergeCell ref="AB68:AD68"/>
    <mergeCell ref="AB72:AD72"/>
    <mergeCell ref="AB56:AD56"/>
    <mergeCell ref="AB60:AD60"/>
    <mergeCell ref="AB64:AD64"/>
    <mergeCell ref="X54:Y54"/>
    <mergeCell ref="X50:Y53"/>
    <mergeCell ref="AC54:AD54"/>
    <mergeCell ref="AB52:AE52"/>
    <mergeCell ref="AC27:AF27"/>
    <mergeCell ref="AC31:AF31"/>
    <mergeCell ref="R31:T31"/>
    <mergeCell ref="R35:T35"/>
    <mergeCell ref="AC35:AF35"/>
  </mergeCells>
  <phoneticPr fontId="1"/>
  <pageMargins left="0.48" right="0.39370078740157483" top="0.94488188976377963" bottom="0.74803149606299213" header="0.31496062992125984" footer="0.31496062992125984"/>
  <pageSetup paperSize="9" scale="89" fitToHeight="0" orientation="landscape" r:id="rId1"/>
  <rowBreaks count="1" manualBreakCount="1">
    <brk id="37"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高額・付加 </vt:lpstr>
      <vt:lpstr>'高額・付加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WS40</dc:creator>
  <cp:lastModifiedBy>FJ-USER</cp:lastModifiedBy>
  <cp:lastPrinted>2016-07-20T02:51:58Z</cp:lastPrinted>
  <dcterms:created xsi:type="dcterms:W3CDTF">2016-06-20T01:00:36Z</dcterms:created>
  <dcterms:modified xsi:type="dcterms:W3CDTF">2016-07-20T06:45:33Z</dcterms:modified>
</cp:coreProperties>
</file>